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9500" windowHeight="8472" firstSheet="3" activeTab="6"/>
  </bookViews>
  <sheets>
    <sheet name="11 мес-20" sheetId="1" r:id="rId1"/>
    <sheet name="по класс бол" sheetId="2" r:id="rId2"/>
    <sheet name="по класс бол-2" sheetId="3" r:id="rId3"/>
    <sheet name="покласс бол-трудосп" sheetId="5" r:id="rId4"/>
    <sheet name="по клас бол трудосп-2" sheetId="6" r:id="rId5"/>
    <sheet name="от  внешн причин" sheetId="8" r:id="rId6"/>
    <sheet name="от внешн причин-трудосп" sheetId="9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'11 мес-20'!$A$1:$AC$38</definedName>
  </definedNames>
  <calcPr calcId="145621"/>
</workbook>
</file>

<file path=xl/calcChain.xml><?xml version="1.0" encoding="utf-8"?>
<calcChain xmlns="http://schemas.openxmlformats.org/spreadsheetml/2006/main">
  <c r="B16" i="9" l="1"/>
  <c r="B18" i="9" s="1"/>
  <c r="U17" i="8"/>
  <c r="V17" i="8" s="1"/>
  <c r="S17" i="8"/>
  <c r="T17" i="8" s="1"/>
  <c r="Q17" i="8"/>
  <c r="R17" i="8" s="1"/>
  <c r="O17" i="8"/>
  <c r="P17" i="8" s="1"/>
  <c r="N17" i="8"/>
  <c r="M17" i="8"/>
  <c r="K17" i="8"/>
  <c r="L17" i="8" s="1"/>
  <c r="I17" i="8"/>
  <c r="J17" i="8" s="1"/>
  <c r="G17" i="8"/>
  <c r="H17" i="8" s="1"/>
  <c r="E17" i="8"/>
  <c r="F17" i="8" s="1"/>
  <c r="C17" i="8"/>
  <c r="D17" i="8" s="1"/>
  <c r="V15" i="8"/>
  <c r="U15" i="8"/>
  <c r="S15" i="8"/>
  <c r="T15" i="8" s="1"/>
  <c r="Q15" i="8"/>
  <c r="R15" i="8" s="1"/>
  <c r="O15" i="8"/>
  <c r="P15" i="8" s="1"/>
  <c r="M15" i="8"/>
  <c r="N15" i="8" s="1"/>
  <c r="K15" i="8"/>
  <c r="L15" i="8" s="1"/>
  <c r="I15" i="8"/>
  <c r="J15" i="8" s="1"/>
  <c r="G15" i="8"/>
  <c r="H15" i="8" s="1"/>
  <c r="F15" i="8"/>
  <c r="E15" i="8"/>
  <c r="C15" i="8"/>
  <c r="D15" i="8" s="1"/>
  <c r="U14" i="8"/>
  <c r="V14" i="8" s="1"/>
  <c r="S14" i="8"/>
  <c r="T14" i="8" s="1"/>
  <c r="Q14" i="8"/>
  <c r="R14" i="8" s="1"/>
  <c r="O14" i="8"/>
  <c r="P14" i="8" s="1"/>
  <c r="M14" i="8"/>
  <c r="N14" i="8" s="1"/>
  <c r="K14" i="8"/>
  <c r="L14" i="8" s="1"/>
  <c r="J14" i="8"/>
  <c r="I14" i="8"/>
  <c r="G14" i="8"/>
  <c r="H14" i="8" s="1"/>
  <c r="E14" i="8"/>
  <c r="F14" i="8" s="1"/>
  <c r="C14" i="8"/>
  <c r="D14" i="8" s="1"/>
  <c r="U13" i="8"/>
  <c r="V13" i="8" s="1"/>
  <c r="S13" i="8"/>
  <c r="T13" i="8" s="1"/>
  <c r="Q13" i="8"/>
  <c r="R13" i="8" s="1"/>
  <c r="O13" i="8"/>
  <c r="P13" i="8" s="1"/>
  <c r="N13" i="8"/>
  <c r="M13" i="8"/>
  <c r="K13" i="8"/>
  <c r="L13" i="8" s="1"/>
  <c r="I13" i="8"/>
  <c r="J13" i="8" s="1"/>
  <c r="G13" i="8"/>
  <c r="H13" i="8" s="1"/>
  <c r="E13" i="8"/>
  <c r="F13" i="8" s="1"/>
  <c r="C13" i="8"/>
  <c r="D13" i="8" s="1"/>
  <c r="U12" i="8"/>
  <c r="V12" i="8" s="1"/>
  <c r="S12" i="8"/>
  <c r="T12" i="8" s="1"/>
  <c r="R12" i="8"/>
  <c r="Q12" i="8"/>
  <c r="O12" i="8"/>
  <c r="P12" i="8" s="1"/>
  <c r="M12" i="8"/>
  <c r="N12" i="8" s="1"/>
  <c r="K12" i="8"/>
  <c r="L12" i="8" s="1"/>
  <c r="I12" i="8"/>
  <c r="J12" i="8" s="1"/>
  <c r="G12" i="8"/>
  <c r="H12" i="8" s="1"/>
  <c r="E12" i="8"/>
  <c r="F12" i="8" s="1"/>
  <c r="C12" i="8"/>
  <c r="D12" i="8" s="1"/>
  <c r="V11" i="8"/>
  <c r="U11" i="8"/>
  <c r="S11" i="8"/>
  <c r="T11" i="8" s="1"/>
  <c r="Q11" i="8"/>
  <c r="R11" i="8" s="1"/>
  <c r="O11" i="8"/>
  <c r="P11" i="8" s="1"/>
  <c r="M11" i="8"/>
  <c r="N11" i="8" s="1"/>
  <c r="K11" i="8"/>
  <c r="L11" i="8" s="1"/>
  <c r="I11" i="8"/>
  <c r="J11" i="8" s="1"/>
  <c r="G11" i="8"/>
  <c r="H11" i="8" s="1"/>
  <c r="F11" i="8"/>
  <c r="E11" i="8"/>
  <c r="C11" i="8"/>
  <c r="D11" i="8" s="1"/>
  <c r="U10" i="8"/>
  <c r="V10" i="8" s="1"/>
  <c r="S10" i="8"/>
  <c r="T10" i="8" s="1"/>
  <c r="Q10" i="8"/>
  <c r="R10" i="8" s="1"/>
  <c r="O10" i="8"/>
  <c r="P10" i="8" s="1"/>
  <c r="M10" i="8"/>
  <c r="N10" i="8" s="1"/>
  <c r="K10" i="8"/>
  <c r="L10" i="8" s="1"/>
  <c r="J10" i="8"/>
  <c r="I10" i="8"/>
  <c r="G10" i="8"/>
  <c r="H10" i="8" s="1"/>
  <c r="E10" i="8"/>
  <c r="F10" i="8" s="1"/>
  <c r="C10" i="8"/>
  <c r="D10" i="8" s="1"/>
  <c r="U9" i="8"/>
  <c r="V9" i="8" s="1"/>
  <c r="S9" i="8"/>
  <c r="T9" i="8" s="1"/>
  <c r="Q9" i="8"/>
  <c r="R9" i="8" s="1"/>
  <c r="O9" i="8"/>
  <c r="P9" i="8" s="1"/>
  <c r="N9" i="8"/>
  <c r="M9" i="8"/>
  <c r="K9" i="8"/>
  <c r="L9" i="8" s="1"/>
  <c r="I9" i="8"/>
  <c r="J9" i="8" s="1"/>
  <c r="G9" i="8"/>
  <c r="H9" i="8" s="1"/>
  <c r="E9" i="8"/>
  <c r="F9" i="8" s="1"/>
  <c r="C9" i="8"/>
  <c r="D9" i="8" s="1"/>
  <c r="U8" i="8"/>
  <c r="V8" i="8" s="1"/>
  <c r="S8" i="8"/>
  <c r="T8" i="8" s="1"/>
  <c r="R8" i="8"/>
  <c r="Q8" i="8"/>
  <c r="O8" i="8"/>
  <c r="P8" i="8" s="1"/>
  <c r="M8" i="8"/>
  <c r="N8" i="8" s="1"/>
  <c r="K8" i="8"/>
  <c r="L8" i="8" s="1"/>
  <c r="I8" i="8"/>
  <c r="J8" i="8" s="1"/>
  <c r="G8" i="8"/>
  <c r="H8" i="8" s="1"/>
  <c r="E8" i="8"/>
  <c r="F8" i="8" s="1"/>
  <c r="C8" i="8"/>
  <c r="D8" i="8" s="1"/>
  <c r="V7" i="8"/>
  <c r="U7" i="8"/>
  <c r="S7" i="8"/>
  <c r="T7" i="8" s="1"/>
  <c r="Q7" i="8"/>
  <c r="R7" i="8" s="1"/>
  <c r="O7" i="8"/>
  <c r="P7" i="8" s="1"/>
  <c r="M7" i="8"/>
  <c r="N7" i="8" s="1"/>
  <c r="K7" i="8"/>
  <c r="L7" i="8" s="1"/>
  <c r="I7" i="8"/>
  <c r="J7" i="8" s="1"/>
  <c r="G7" i="8"/>
  <c r="H7" i="8" s="1"/>
  <c r="F7" i="8"/>
  <c r="E7" i="8"/>
  <c r="C7" i="8"/>
  <c r="D7" i="8" s="1"/>
  <c r="U6" i="8"/>
  <c r="U16" i="8" s="1"/>
  <c r="S6" i="8"/>
  <c r="T6" i="8" s="1"/>
  <c r="Q6" i="8"/>
  <c r="R6" i="8" s="1"/>
  <c r="O6" i="8"/>
  <c r="P6" i="8" s="1"/>
  <c r="M6" i="8"/>
  <c r="N6" i="8" s="1"/>
  <c r="K6" i="8"/>
  <c r="L6" i="8" s="1"/>
  <c r="J6" i="8"/>
  <c r="I6" i="8"/>
  <c r="G6" i="8"/>
  <c r="H6" i="8" s="1"/>
  <c r="E6" i="8"/>
  <c r="E16" i="8" s="1"/>
  <c r="C6" i="8"/>
  <c r="D6" i="8" s="1"/>
  <c r="E18" i="8" l="1"/>
  <c r="F16" i="8"/>
  <c r="U18" i="8"/>
  <c r="V16" i="8"/>
  <c r="G16" i="8"/>
  <c r="V6" i="8"/>
  <c r="C16" i="8"/>
  <c r="I16" i="8"/>
  <c r="K16" i="8"/>
  <c r="Q16" i="8"/>
  <c r="M16" i="8"/>
  <c r="F6" i="8"/>
  <c r="S16" i="8"/>
  <c r="O16" i="8"/>
  <c r="M18" i="8" l="1"/>
  <c r="N16" i="8"/>
  <c r="D16" i="8"/>
  <c r="C18" i="8"/>
  <c r="U19" i="8"/>
  <c r="U21" i="8"/>
  <c r="V18" i="8"/>
  <c r="V21" i="8" s="1"/>
  <c r="P16" i="8"/>
  <c r="O18" i="8"/>
  <c r="R16" i="8"/>
  <c r="Q18" i="8"/>
  <c r="T16" i="8"/>
  <c r="S18" i="8"/>
  <c r="L16" i="8"/>
  <c r="K18" i="8"/>
  <c r="H16" i="8"/>
  <c r="G18" i="8"/>
  <c r="E19" i="8"/>
  <c r="E21" i="8"/>
  <c r="F18" i="8"/>
  <c r="F21" i="8" s="1"/>
  <c r="J16" i="8"/>
  <c r="I18" i="8"/>
  <c r="K21" i="8" l="1"/>
  <c r="L18" i="8"/>
  <c r="L21" i="8" s="1"/>
  <c r="K19" i="8"/>
  <c r="R18" i="8"/>
  <c r="R21" i="8" s="1"/>
  <c r="Q21" i="8"/>
  <c r="Q19" i="8"/>
  <c r="J18" i="8"/>
  <c r="J21" i="8" s="1"/>
  <c r="I19" i="8"/>
  <c r="I21" i="8"/>
  <c r="G21" i="8"/>
  <c r="G19" i="8"/>
  <c r="H18" i="8"/>
  <c r="H21" i="8" s="1"/>
  <c r="S21" i="8"/>
  <c r="T18" i="8"/>
  <c r="T21" i="8" s="1"/>
  <c r="S19" i="8"/>
  <c r="O21" i="8"/>
  <c r="O19" i="8"/>
  <c r="P18" i="8"/>
  <c r="P21" i="8" s="1"/>
  <c r="M19" i="8"/>
  <c r="M21" i="8"/>
  <c r="N18" i="8"/>
  <c r="N21" i="8" s="1"/>
  <c r="C21" i="8"/>
  <c r="D18" i="8"/>
  <c r="D21" i="8" s="1"/>
</calcChain>
</file>

<file path=xl/sharedStrings.xml><?xml version="1.0" encoding="utf-8"?>
<sst xmlns="http://schemas.openxmlformats.org/spreadsheetml/2006/main" count="448" uniqueCount="193">
  <si>
    <t>Демографические показатели. Естественное  движение населения *</t>
  </si>
  <si>
    <t xml:space="preserve">     Республики Алтай за  11  месяцев  2020год</t>
  </si>
  <si>
    <t>Данные предварительные!</t>
  </si>
  <si>
    <t>№ п/п</t>
  </si>
  <si>
    <t>Районы</t>
  </si>
  <si>
    <t>Население    по естественному приросту в  2020г</t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</si>
  <si>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</si>
  <si>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</si>
  <si>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</si>
  <si>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</si>
  <si>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</si>
  <si>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</si>
  <si>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 01.01.</t>
    </r>
    <r>
      <rPr>
        <b/>
        <u/>
        <sz val="11"/>
        <rFont val="Times New Roman Cyr"/>
        <charset val="204"/>
      </rPr>
      <t>2020</t>
    </r>
  </si>
  <si>
    <t>От 15г. -17 лет</t>
  </si>
  <si>
    <t>От  0  17 лет</t>
  </si>
  <si>
    <t>от 0 до 18 лет</t>
  </si>
  <si>
    <t>От 0    до 4 лет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</si>
  <si>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</si>
  <si>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</si>
  <si>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</si>
  <si>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</si>
  <si>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</si>
  <si>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</si>
  <si>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</si>
  <si>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</si>
  <si>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</si>
  <si>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</si>
  <si>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</si>
  <si>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</si>
  <si>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2020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</si>
  <si>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</si>
  <si>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</si>
  <si>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</si>
  <si>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</si>
  <si>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</si>
  <si>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</si>
  <si>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</si>
  <si>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</si>
  <si>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</si>
  <si>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</si>
  <si>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</si>
  <si>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</si>
  <si>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</si>
  <si>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</si>
  <si>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</si>
  <si>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</si>
  <si>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</si>
  <si>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11  мес</t>
    </r>
    <r>
      <rPr>
        <b/>
        <u/>
        <sz val="12"/>
        <rFont val="Times New Roman Cyr"/>
        <charset val="204"/>
      </rPr>
      <t xml:space="preserve"> 2020г</t>
    </r>
  </si>
  <si>
    <r>
      <t>11 месяцев</t>
    </r>
    <r>
      <rPr>
        <u/>
        <sz val="12"/>
        <rFont val="Times New Roman Cyr"/>
        <charset val="204"/>
      </rPr>
      <t xml:space="preserve"> 2019</t>
    </r>
  </si>
  <si>
    <t>Динамика   2020 к 2019г                      (+, - ,  %)</t>
  </si>
  <si>
    <r>
      <t>11 месяцев</t>
    </r>
    <r>
      <rPr>
        <u/>
        <sz val="12"/>
        <rFont val="Times New Roman Cyr"/>
        <charset val="204"/>
      </rPr>
      <t xml:space="preserve"> 2018</t>
    </r>
  </si>
  <si>
    <t>11  мес-в 2017г</t>
  </si>
  <si>
    <r>
      <t>Детская смертность        за 11  мес</t>
    </r>
    <r>
      <rPr>
        <b/>
        <sz val="14"/>
        <rFont val="Arial"/>
        <family val="2"/>
        <charset val="204"/>
      </rPr>
      <t xml:space="preserve">    на 10 тыс. </t>
    </r>
    <r>
      <rPr>
        <b/>
        <sz val="11"/>
        <rFont val="Arial"/>
        <family val="2"/>
        <charset val="204"/>
      </rPr>
      <t>соответствующего детского населения1</t>
    </r>
  </si>
  <si>
    <t>** материнская смертность на 100 тыс. родившихся живыми</t>
  </si>
  <si>
    <t>0 - 14л</t>
  </si>
  <si>
    <t>15-17л</t>
  </si>
  <si>
    <t>0-17л</t>
  </si>
  <si>
    <t>11 мес 2020г  ( 10 тыс. дет-о нас-я)</t>
  </si>
  <si>
    <t>Население дет-е на нач-о 2020г</t>
  </si>
  <si>
    <r>
      <t>за  11    мес-в</t>
    </r>
    <r>
      <rPr>
        <u/>
        <sz val="12"/>
        <rFont val="Arial"/>
        <family val="2"/>
        <charset val="204"/>
      </rPr>
      <t xml:space="preserve">    2019г</t>
    </r>
  </si>
  <si>
    <t>динамика   в     %    (2020 к 2019г)</t>
  </si>
  <si>
    <r>
      <t>за  11    мес-в</t>
    </r>
    <r>
      <rPr>
        <u/>
        <sz val="12"/>
        <rFont val="Arial"/>
        <family val="2"/>
        <charset val="204"/>
      </rPr>
      <t xml:space="preserve">    2018г</t>
    </r>
  </si>
  <si>
    <t xml:space="preserve">11  мес 2017г </t>
  </si>
  <si>
    <r>
      <t>Структура смертности всего населения по классам болезни за</t>
    </r>
    <r>
      <rPr>
        <b/>
        <i/>
        <sz val="14"/>
        <rFont val="Times New Roman Cyr"/>
        <family val="1"/>
        <charset val="204"/>
      </rPr>
      <t xml:space="preserve">  11 месяцев   </t>
    </r>
    <r>
      <rPr>
        <b/>
        <sz val="14"/>
        <rFont val="Times New Roman Cyr"/>
        <family val="1"/>
        <charset val="204"/>
      </rPr>
      <t>2020*</t>
    </r>
  </si>
  <si>
    <t>( Вся возрастная группа )</t>
  </si>
  <si>
    <t xml:space="preserve">№ </t>
  </si>
  <si>
    <t>Территория</t>
  </si>
  <si>
    <t>Населе  ние по естественному прирос  ту за 11 мес-в 2020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</si>
  <si>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</si>
  <si>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</si>
  <si>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</si>
  <si>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</si>
  <si>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</si>
  <si>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</si>
  <si>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</si>
  <si>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</si>
  <si>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</si>
  <si>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</si>
  <si>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</si>
  <si>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</si>
  <si>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</si>
  <si>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</si>
  <si>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</si>
  <si>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</si>
  <si>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</si>
  <si>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</si>
  <si>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</si>
  <si>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</si>
  <si>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</si>
  <si>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</si>
  <si>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</si>
  <si>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</si>
  <si>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</si>
  <si>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</si>
  <si>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</si>
  <si>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</si>
  <si>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</si>
  <si>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</si>
  <si>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</si>
  <si>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</si>
  <si>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</si>
  <si>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</si>
  <si>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</si>
  <si>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</si>
  <si>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</si>
  <si>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</si>
  <si>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</t>
  </si>
  <si>
    <t>A15-А19.9</t>
  </si>
  <si>
    <t>B20-B24</t>
  </si>
  <si>
    <t>*</t>
  </si>
  <si>
    <t>г. Горно-Алтайск</t>
  </si>
  <si>
    <t>РА за 11 мес 2020г</t>
  </si>
  <si>
    <t>Удельный вес</t>
  </si>
  <si>
    <r>
      <t>Пок-ли смерт.на 100 тыс. нас. РА за 10 мес.</t>
    </r>
    <r>
      <rPr>
        <b/>
        <u/>
        <sz val="14"/>
        <rFont val="Times New Roman"/>
        <family val="1"/>
        <charset val="204"/>
      </rPr>
      <t xml:space="preserve"> 2020г</t>
    </r>
  </si>
  <si>
    <t xml:space="preserve">  за  11 мес. 2019г</t>
  </si>
  <si>
    <t xml:space="preserve">2020г к 2019г     в  % </t>
  </si>
  <si>
    <t>абс числа-  за  11 мес. 2019г</t>
  </si>
  <si>
    <t xml:space="preserve">  за  11 мес. 2018г</t>
  </si>
  <si>
    <t xml:space="preserve">  за  11 мес. 2017г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</si>
  <si>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</si>
  <si>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</si>
  <si>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</si>
  <si>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</si>
  <si>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r>
      <t>Структура смертности</t>
    </r>
    <r>
      <rPr>
        <b/>
        <sz val="22"/>
        <rFont val="Times New Roman"/>
        <family val="1"/>
        <charset val="204"/>
      </rPr>
      <t xml:space="preserve"> всего</t>
    </r>
    <r>
      <rPr>
        <b/>
        <sz val="18"/>
        <rFont val="Times New Roman"/>
        <family val="1"/>
        <charset val="204"/>
      </rPr>
      <t xml:space="preserve"> населения по классам болезни за</t>
    </r>
    <r>
      <rPr>
        <b/>
        <i/>
        <sz val="20"/>
        <rFont val="Times New Roman"/>
        <family val="1"/>
        <charset val="204"/>
      </rPr>
      <t xml:space="preserve">  11 месяцев  </t>
    </r>
    <r>
      <rPr>
        <b/>
        <i/>
        <sz val="22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2020*</t>
    </r>
  </si>
  <si>
    <t>Населе  ние по естественному приросту за 11 мес-в 2020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</si>
  <si>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2020г.</t>
    </r>
  </si>
  <si>
    <t>Данные предварительные!                            ( на 100 тыс трудоспособного возраста )</t>
  </si>
  <si>
    <t>Нас-е трудо спо собного возраста на начало 2020</t>
  </si>
  <si>
    <t>COVID19</t>
  </si>
  <si>
    <t>B20-24</t>
  </si>
  <si>
    <t>Республика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</si>
  <si>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11 мес 2020г</t>
    </r>
  </si>
  <si>
    <r>
      <t xml:space="preserve">    </t>
    </r>
    <r>
      <rPr>
        <u/>
        <sz val="12"/>
        <rFont val="Times New Roman Cyr"/>
        <family val="1"/>
        <charset val="204"/>
      </rPr>
      <t>за 11 мес 2019г</t>
    </r>
  </si>
  <si>
    <t xml:space="preserve">2020г к 2019г в % </t>
  </si>
  <si>
    <t xml:space="preserve">   за 11 мес 2019г (в абс.чис.)</t>
  </si>
  <si>
    <r>
      <t xml:space="preserve">    </t>
    </r>
    <r>
      <rPr>
        <u/>
        <sz val="12"/>
        <rFont val="Times New Roman Cyr"/>
        <family val="1"/>
        <charset val="204"/>
      </rPr>
      <t>за 11 мес 2018г</t>
    </r>
  </si>
  <si>
    <r>
      <t xml:space="preserve">   </t>
    </r>
    <r>
      <rPr>
        <u/>
        <sz val="12"/>
        <rFont val="Times New Roman Cyr"/>
        <charset val="204"/>
      </rPr>
      <t>за 11 мес 2017г</t>
    </r>
  </si>
  <si>
    <r>
      <t xml:space="preserve">     </t>
    </r>
    <r>
      <rPr>
        <u/>
        <sz val="12"/>
        <rFont val="Times New Roman Cyr"/>
        <charset val="204"/>
      </rPr>
      <t>за 11 мес 2016г</t>
    </r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</si>
  <si>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2020 г.*</t>
    </r>
  </si>
  <si>
    <t>Нас-е трудо спо собного возраста на начало 2020г</t>
  </si>
  <si>
    <t>,</t>
  </si>
  <si>
    <r>
      <t xml:space="preserve">                                                                                                                                         </t>
    </r>
    <r>
      <rPr>
        <u/>
        <sz val="12"/>
        <rFont val="Times New Roman Cyr"/>
        <charset val="204"/>
      </rPr>
      <t>за 11 мес 2015г</t>
    </r>
  </si>
  <si>
    <t>Наименование территории</t>
  </si>
  <si>
    <t>Население    (на 01.01.   2020г)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</si>
  <si>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</si>
  <si>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</si>
  <si>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</si>
  <si>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</si>
  <si>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</si>
  <si>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</si>
  <si>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Падения     W00-W19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</si>
  <si>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</si>
  <si>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</si>
  <si>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</si>
  <si>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</si>
  <si>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</si>
  <si>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</si>
  <si>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</si>
  <si>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</si>
  <si>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</si>
  <si>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</si>
  <si>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</si>
  <si>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</si>
  <si>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</si>
  <si>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</si>
  <si>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</si>
  <si>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</si>
  <si>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</si>
  <si>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</t>
    </r>
    <r>
      <rPr>
        <b/>
        <u/>
        <sz val="12"/>
        <color rgb="FF000000"/>
        <rFont val="Times New Roman"/>
        <family val="1"/>
        <charset val="204"/>
      </rPr>
      <t>11 мес. 2020г</t>
    </r>
  </si>
  <si>
    <t>Удельный вес от всех травм</t>
  </si>
  <si>
    <r>
      <t xml:space="preserve">от всех </t>
    </r>
    <r>
      <rPr>
        <u/>
        <sz val="10"/>
        <color rgb="FF000000"/>
        <rFont val="Times New Roman"/>
        <family val="1"/>
        <charset val="204"/>
      </rPr>
      <t>тран-х</t>
    </r>
    <r>
      <rPr>
        <sz val="10"/>
        <color rgb="FF000000"/>
        <rFont val="Times New Roman"/>
        <family val="1"/>
        <charset val="204"/>
      </rPr>
      <t xml:space="preserve"> н.с.</t>
    </r>
  </si>
  <si>
    <r>
      <t xml:space="preserve">от всех </t>
    </r>
    <r>
      <rPr>
        <u/>
        <sz val="10"/>
        <color rgb="FF000000"/>
        <rFont val="Times New Roman"/>
        <family val="1"/>
        <charset val="204"/>
      </rPr>
      <t>отр-й</t>
    </r>
  </si>
  <si>
    <r>
      <t xml:space="preserve"> за </t>
    </r>
    <r>
      <rPr>
        <u/>
        <sz val="11"/>
        <color rgb="FF000000"/>
        <rFont val="Times New Roman"/>
        <family val="1"/>
        <charset val="204"/>
      </rPr>
      <t>11 мес. 2019г</t>
    </r>
  </si>
  <si>
    <t>2020г к 2019г.  абс.чис.  +, -       показ-и  в %</t>
  </si>
  <si>
    <t>увеличил в 2,2 раза</t>
  </si>
  <si>
    <r>
      <t xml:space="preserve"> за </t>
    </r>
    <r>
      <rPr>
        <u/>
        <sz val="11"/>
        <color rgb="FF000000"/>
        <rFont val="Times New Roman"/>
        <family val="1"/>
        <charset val="204"/>
      </rPr>
      <t>11 мес. 2018г</t>
    </r>
  </si>
  <si>
    <r>
      <t xml:space="preserve"> за 11</t>
    </r>
    <r>
      <rPr>
        <u/>
        <sz val="9"/>
        <color rgb="FF000000"/>
        <rFont val="Times New Roman"/>
        <family val="1"/>
        <charset val="204"/>
      </rPr>
      <t xml:space="preserve"> мес. 2017г</t>
    </r>
  </si>
  <si>
    <t xml:space="preserve"> за  11 мес. 2016г  </t>
  </si>
  <si>
    <r>
      <t xml:space="preserve">Смертность </t>
    </r>
    <r>
      <rPr>
        <b/>
        <i/>
        <u/>
        <sz val="14"/>
        <color rgb="FF000000"/>
        <rFont val="Times New Roman"/>
        <family val="1"/>
        <charset val="204"/>
      </rPr>
      <t xml:space="preserve">всего </t>
    </r>
    <r>
      <rPr>
        <b/>
        <sz val="14"/>
        <color rgb="FF000000"/>
        <rFont val="Times New Roman"/>
        <family val="1"/>
        <charset val="204"/>
      </rPr>
      <t xml:space="preserve"> населения от </t>
    </r>
    <r>
      <rPr>
        <b/>
        <i/>
        <sz val="14"/>
        <color rgb="FF000000"/>
        <rFont val="Times New Roman"/>
        <family val="1"/>
        <charset val="204"/>
      </rPr>
      <t>травм, отравлений и несчастных случаев</t>
    </r>
    <r>
      <rPr>
        <b/>
        <sz val="14"/>
        <color rgb="FF000000"/>
        <rFont val="Times New Roman"/>
        <family val="1"/>
        <charset val="204"/>
      </rPr>
      <t xml:space="preserve">  за 11  месяцев    2020 года                                           </t>
    </r>
    <r>
      <rPr>
        <b/>
        <u/>
        <sz val="14"/>
        <color rgb="FF000000"/>
        <rFont val="Times New Roman"/>
        <family val="1"/>
        <charset val="204"/>
      </rPr>
      <t xml:space="preserve">   </t>
    </r>
    <r>
      <rPr>
        <b/>
        <sz val="14"/>
        <color rgb="FF000000"/>
        <rFont val="Times New Roman"/>
        <family val="1"/>
        <charset val="204"/>
      </rPr>
      <t xml:space="preserve">                     </t>
    </r>
  </si>
  <si>
    <t xml:space="preserve">   Данные предварительные! </t>
  </si>
  <si>
    <t>Нас-е по естест-у приросту за 11 мес    2020 г</t>
  </si>
  <si>
    <t>в т.ч. от ДТП</t>
  </si>
  <si>
    <r>
      <t xml:space="preserve">Падения                                </t>
    </r>
    <r>
      <rPr>
        <b/>
        <sz val="9"/>
        <color rgb="FF000000"/>
        <rFont val="Times New Roman"/>
        <family val="1"/>
        <charset val="204"/>
      </rPr>
      <t>W00-W19</t>
    </r>
  </si>
  <si>
    <r>
      <t xml:space="preserve"> за  11  месяцев  </t>
    </r>
    <r>
      <rPr>
        <b/>
        <u/>
        <sz val="11"/>
        <color rgb="FF000000"/>
        <rFont val="Times New Roman"/>
        <family val="1"/>
        <charset val="204"/>
      </rPr>
      <t xml:space="preserve">  2020г.</t>
    </r>
  </si>
  <si>
    <r>
      <t xml:space="preserve">от всех </t>
    </r>
    <r>
      <rPr>
        <u/>
        <sz val="9"/>
        <color rgb="FF000000"/>
        <rFont val="Times New Roman"/>
        <family val="1"/>
        <charset val="204"/>
      </rPr>
      <t>трансп-х</t>
    </r>
    <r>
      <rPr>
        <sz val="9"/>
        <color rgb="FF000000"/>
        <rFont val="Times New Roman"/>
        <family val="1"/>
        <charset val="204"/>
      </rPr>
      <t xml:space="preserve"> н.с.</t>
    </r>
  </si>
  <si>
    <r>
      <t xml:space="preserve">от всех </t>
    </r>
    <r>
      <rPr>
        <u/>
        <sz val="9"/>
        <color rgb="FF000000"/>
        <rFont val="Times New Roman"/>
        <family val="1"/>
        <charset val="204"/>
      </rPr>
      <t>отравлений</t>
    </r>
  </si>
  <si>
    <r>
      <t xml:space="preserve"> за  11  месяцев  </t>
    </r>
    <r>
      <rPr>
        <u/>
        <sz val="10"/>
        <color rgb="FF000000"/>
        <rFont val="Times New Roman"/>
        <family val="1"/>
        <charset val="204"/>
      </rPr>
      <t xml:space="preserve">  2019г.</t>
    </r>
  </si>
  <si>
    <t>2020г к 2019г. абс.чис.  +, -,      показ-и  в %</t>
  </si>
  <si>
    <r>
      <t xml:space="preserve"> за  11  месяцев  </t>
    </r>
    <r>
      <rPr>
        <u/>
        <sz val="10"/>
        <color rgb="FF000000"/>
        <rFont val="Times New Roman"/>
        <family val="1"/>
        <charset val="204"/>
      </rPr>
      <t xml:space="preserve">  2018г.</t>
    </r>
  </si>
  <si>
    <r>
      <t xml:space="preserve"> за  11  месяцев  </t>
    </r>
    <r>
      <rPr>
        <u/>
        <sz val="9"/>
        <color rgb="FF000000"/>
        <rFont val="Times New Roman"/>
        <family val="1"/>
        <charset val="204"/>
      </rPr>
      <t xml:space="preserve">  2017г.</t>
    </r>
  </si>
  <si>
    <t>Родились живыми-2682</t>
  </si>
  <si>
    <t>увеличил в 3 раза</t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</si>
  <si>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                  за</t>
    </r>
    <r>
      <rPr>
        <b/>
        <sz val="20"/>
        <color rgb="FF000000"/>
        <rFont val="Arial Cyr"/>
        <charset val="204"/>
      </rPr>
      <t xml:space="preserve"> 11 месяцев</t>
    </r>
    <r>
      <rPr>
        <b/>
        <sz val="16"/>
        <color rgb="FF000000"/>
        <rFont val="Arial Cyr1"/>
        <charset val="204"/>
      </rPr>
      <t xml:space="preserve">    2020 года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</si>
</sst>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"/>
  </numFmts>
  <fonts count="12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u/>
      <sz val="11"/>
      <name val="Times New Roman Cyr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1"/>
      <name val="Times New Roman Cyr"/>
      <family val="1"/>
      <charset val="204"/>
    </font>
    <font>
      <u/>
      <sz val="12"/>
      <name val="Times New Roman Cyr"/>
      <charset val="204"/>
    </font>
    <font>
      <b/>
      <u/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2"/>
      <name val="Arial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16"/>
      <color rgb="FF000000"/>
      <name val="Arial Cyr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u val="double"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FFFF00"/>
      </patternFill>
    </fill>
  </fills>
  <borders count="9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143">
    <xf numFmtId="0" fontId="0" fillId="0" borderId="0"/>
    <xf numFmtId="164" fontId="13" fillId="0" borderId="0" applyFill="0" applyBorder="0" applyAlignment="0" applyProtection="0"/>
    <xf numFmtId="9" fontId="1" fillId="0" borderId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1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4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1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>
      <protection locked="0"/>
    </xf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0" borderId="0">
      <protection locked="0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36" fillId="0" borderId="0">
      <protection locked="0"/>
    </xf>
    <xf numFmtId="9" fontId="37" fillId="0" borderId="0" applyFont="0" applyBorder="0" applyProtection="0"/>
    <xf numFmtId="0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23" fillId="0" borderId="0" applyNumberFormat="0" applyFill="0" applyBorder="0" applyAlignment="0" applyProtection="0"/>
    <xf numFmtId="0" fontId="36" fillId="0" borderId="0">
      <protection locked="0"/>
    </xf>
    <xf numFmtId="0" fontId="36" fillId="0" borderId="45">
      <protection locked="0"/>
    </xf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40" fillId="22" borderId="46" applyNumberFormat="0" applyAlignment="0" applyProtection="0"/>
    <xf numFmtId="0" fontId="40" fillId="14" borderId="46" applyNumberFormat="0" applyAlignment="0" applyProtection="0"/>
    <xf numFmtId="0" fontId="41" fillId="45" borderId="47" applyNumberFormat="0" applyAlignment="0" applyProtection="0"/>
    <xf numFmtId="0" fontId="41" fillId="26" borderId="47" applyNumberFormat="0" applyAlignment="0" applyProtection="0"/>
    <xf numFmtId="0" fontId="42" fillId="45" borderId="46" applyNumberFormat="0" applyAlignment="0" applyProtection="0"/>
    <xf numFmtId="0" fontId="42" fillId="26" borderId="46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1" applyNumberFormat="0" applyFill="0" applyAlignment="0" applyProtection="0"/>
    <xf numFmtId="0" fontId="46" fillId="0" borderId="51" applyNumberFormat="0" applyFill="0" applyAlignment="0" applyProtection="0"/>
    <xf numFmtId="0" fontId="47" fillId="46" borderId="52" applyNumberFormat="0" applyAlignment="0" applyProtection="0"/>
    <xf numFmtId="0" fontId="47" fillId="47" borderId="52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/>
    <xf numFmtId="0" fontId="1" fillId="0" borderId="0"/>
    <xf numFmtId="0" fontId="30" fillId="0" borderId="0"/>
    <xf numFmtId="0" fontId="20" fillId="0" borderId="0"/>
    <xf numFmtId="0" fontId="18" fillId="0" borderId="0"/>
    <xf numFmtId="0" fontId="51" fillId="0" borderId="0">
      <protection locked="0"/>
    </xf>
    <xf numFmtId="0" fontId="34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20" fillId="0" borderId="0"/>
    <xf numFmtId="0" fontId="51" fillId="0" borderId="0">
      <protection locked="0"/>
    </xf>
    <xf numFmtId="0" fontId="30" fillId="0" borderId="0"/>
    <xf numFmtId="0" fontId="18" fillId="0" borderId="0"/>
    <xf numFmtId="0" fontId="50" fillId="0" borderId="0"/>
    <xf numFmtId="0" fontId="18" fillId="0" borderId="0"/>
    <xf numFmtId="0" fontId="20" fillId="0" borderId="0"/>
    <xf numFmtId="0" fontId="52" fillId="0" borderId="0"/>
    <xf numFmtId="0" fontId="53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5" fillId="0" borderId="0" applyNumberFormat="0" applyBorder="0" applyProtection="0"/>
    <xf numFmtId="0" fontId="1" fillId="0" borderId="0"/>
    <xf numFmtId="0" fontId="56" fillId="15" borderId="0" applyNumberFormat="0" applyBorder="0" applyAlignment="0" applyProtection="0"/>
    <xf numFmtId="0" fontId="56" fillId="4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50" borderId="53" applyNumberFormat="0" applyFont="0" applyAlignment="0" applyProtection="0"/>
    <xf numFmtId="0" fontId="30" fillId="17" borderId="53" applyNumberFormat="0" applyAlignment="0" applyProtection="0"/>
    <xf numFmtId="9" fontId="30" fillId="0" borderId="0" applyFill="0" applyBorder="0" applyAlignment="0" applyProtection="0"/>
    <xf numFmtId="9" fontId="52" fillId="0" borderId="0" applyBorder="0" applyProtection="0"/>
    <xf numFmtId="9" fontId="20" fillId="0" borderId="0" applyFont="0" applyFill="0" applyBorder="0" applyAlignment="0" applyProtection="0"/>
    <xf numFmtId="9" fontId="1" fillId="0" borderId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ill="0" applyBorder="0" applyAlignment="0" applyProtection="0"/>
    <xf numFmtId="0" fontId="58" fillId="0" borderId="54" applyNumberFormat="0" applyFill="0" applyAlignment="0" applyProtection="0"/>
    <xf numFmtId="0" fontId="58" fillId="0" borderId="54" applyNumberFormat="0" applyFill="0" applyAlignment="0" applyProtection="0"/>
    <xf numFmtId="165" fontId="23" fillId="0" borderId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ill="0" applyBorder="0" applyAlignment="0" applyProtection="0"/>
    <xf numFmtId="0" fontId="60" fillId="16" borderId="0" applyNumberFormat="0" applyBorder="0" applyAlignment="0" applyProtection="0"/>
    <xf numFmtId="0" fontId="60" fillId="21" borderId="0" applyNumberFormat="0" applyBorder="0" applyAlignment="0" applyProtection="0"/>
  </cellStyleXfs>
  <cellXfs count="590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quotePrefix="1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4" fillId="0" borderId="7" xfId="0" quotePrefix="1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10" fillId="0" borderId="8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textRotation="90" wrapText="1"/>
    </xf>
    <xf numFmtId="0" fontId="8" fillId="4" borderId="16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164" fontId="14" fillId="7" borderId="19" xfId="1" applyFont="1" applyFill="1" applyBorder="1" applyAlignment="1">
      <alignment horizontal="center" vertical="center" textRotation="90" wrapText="1"/>
    </xf>
    <xf numFmtId="0" fontId="14" fillId="0" borderId="8" xfId="0" quotePrefix="1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4" borderId="22" xfId="0" applyFont="1" applyFill="1" applyBorder="1" applyAlignment="1" applyProtection="1">
      <alignment horizontal="center" vertical="center" textRotation="90" wrapText="1"/>
    </xf>
    <xf numFmtId="0" fontId="8" fillId="4" borderId="22" xfId="0" applyFont="1" applyFill="1" applyBorder="1" applyAlignment="1" applyProtection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164" fontId="14" fillId="0" borderId="26" xfId="1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1" fontId="17" fillId="0" borderId="8" xfId="0" applyNumberFormat="1" applyFont="1" applyBorder="1" applyAlignment="1">
      <alignment horizontal="center" vertical="center"/>
    </xf>
    <xf numFmtId="1" fontId="19" fillId="0" borderId="27" xfId="3" applyNumberFormat="1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Alignment="1" applyProtection="1">
      <alignment horizontal="center" vertical="center"/>
    </xf>
    <xf numFmtId="165" fontId="5" fillId="0" borderId="14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</xf>
    <xf numFmtId="1" fontId="21" fillId="8" borderId="21" xfId="4" applyNumberFormat="1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0" fontId="21" fillId="8" borderId="21" xfId="4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3" fillId="0" borderId="0" xfId="0" applyFont="1"/>
    <xf numFmtId="0" fontId="16" fillId="0" borderId="2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23" fillId="0" borderId="0" xfId="0" applyFont="1" applyFill="1"/>
    <xf numFmtId="1" fontId="21" fillId="9" borderId="21" xfId="4" applyNumberFormat="1" applyFont="1" applyFill="1" applyBorder="1" applyAlignment="1">
      <alignment horizontal="center" vertical="center"/>
    </xf>
    <xf numFmtId="0" fontId="21" fillId="9" borderId="21" xfId="4" applyFont="1" applyFill="1" applyBorder="1" applyAlignment="1">
      <alignment horizontal="center" vertical="center"/>
    </xf>
    <xf numFmtId="1" fontId="21" fillId="10" borderId="21" xfId="4" applyNumberFormat="1" applyFont="1" applyFill="1" applyBorder="1" applyAlignment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9" borderId="27" xfId="0" applyFont="1" applyFill="1" applyBorder="1" applyAlignment="1" applyProtection="1">
      <alignment horizontal="center" vertical="center"/>
    </xf>
    <xf numFmtId="0" fontId="8" fillId="9" borderId="11" xfId="0" applyFont="1" applyFill="1" applyBorder="1" applyAlignment="1" applyProtection="1">
      <alignment horizontal="left" vertical="center"/>
    </xf>
    <xf numFmtId="0" fontId="4" fillId="8" borderId="13" xfId="0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 applyProtection="1">
      <alignment horizontal="center" vertical="center"/>
    </xf>
    <xf numFmtId="165" fontId="5" fillId="10" borderId="14" xfId="0" applyNumberFormat="1" applyFont="1" applyFill="1" applyBorder="1" applyAlignment="1" applyProtection="1">
      <alignment horizontal="center" vertical="center"/>
    </xf>
    <xf numFmtId="165" fontId="5" fillId="10" borderId="11" xfId="0" applyNumberFormat="1" applyFont="1" applyFill="1" applyBorder="1" applyAlignment="1" applyProtection="1">
      <alignment horizontal="center" vertical="center"/>
    </xf>
    <xf numFmtId="165" fontId="4" fillId="11" borderId="8" xfId="0" applyNumberFormat="1" applyFont="1" applyFill="1" applyBorder="1" applyAlignment="1" applyProtection="1">
      <alignment horizontal="center" vertical="center"/>
    </xf>
    <xf numFmtId="0" fontId="21" fillId="8" borderId="14" xfId="4" applyFont="1" applyFill="1" applyBorder="1" applyAlignment="1">
      <alignment horizontal="center" vertical="center"/>
    </xf>
    <xf numFmtId="1" fontId="4" fillId="9" borderId="14" xfId="0" applyNumberFormat="1" applyFont="1" applyFill="1" applyBorder="1" applyAlignment="1" applyProtection="1">
      <alignment horizontal="center" vertical="center"/>
    </xf>
    <xf numFmtId="165" fontId="22" fillId="4" borderId="14" xfId="0" applyNumberFormat="1" applyFont="1" applyFill="1" applyBorder="1" applyAlignment="1">
      <alignment horizontal="center" vertical="center"/>
    </xf>
    <xf numFmtId="0" fontId="10" fillId="0" borderId="0" xfId="0" applyFont="1"/>
    <xf numFmtId="165" fontId="24" fillId="0" borderId="8" xfId="0" applyNumberFormat="1" applyFont="1" applyFill="1" applyBorder="1" applyAlignment="1" applyProtection="1">
      <alignment horizontal="center" vertical="center"/>
    </xf>
    <xf numFmtId="0" fontId="8" fillId="9" borderId="30" xfId="0" quotePrefix="1" applyFont="1" applyFill="1" applyBorder="1" applyAlignment="1" applyProtection="1">
      <alignment horizontal="left" vertical="center"/>
    </xf>
    <xf numFmtId="0" fontId="8" fillId="9" borderId="31" xfId="0" applyFont="1" applyFill="1" applyBorder="1" applyAlignment="1" applyProtection="1">
      <alignment horizontal="left" vertical="center"/>
    </xf>
    <xf numFmtId="1" fontId="22" fillId="10" borderId="8" xfId="0" applyNumberFormat="1" applyFont="1" applyFill="1" applyBorder="1" applyAlignment="1">
      <alignment horizontal="center" vertical="center"/>
    </xf>
    <xf numFmtId="1" fontId="26" fillId="9" borderId="9" xfId="3" applyNumberFormat="1" applyFont="1" applyFill="1" applyBorder="1" applyAlignment="1" applyProtection="1">
      <alignment horizontal="center" vertical="center"/>
    </xf>
    <xf numFmtId="0" fontId="21" fillId="8" borderId="32" xfId="4" applyFont="1" applyFill="1" applyBorder="1" applyAlignment="1">
      <alignment horizontal="center" vertical="center"/>
    </xf>
    <xf numFmtId="165" fontId="22" fillId="4" borderId="16" xfId="0" applyNumberFormat="1" applyFont="1" applyFill="1" applyBorder="1" applyAlignment="1">
      <alignment horizontal="center" vertical="center"/>
    </xf>
    <xf numFmtId="0" fontId="16" fillId="0" borderId="34" xfId="0" quotePrefix="1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/>
    </xf>
    <xf numFmtId="1" fontId="26" fillId="0" borderId="36" xfId="3" applyNumberFormat="1" applyFont="1" applyFill="1" applyBorder="1" applyAlignment="1" applyProtection="1">
      <alignment horizontal="center" vertical="center"/>
    </xf>
    <xf numFmtId="1" fontId="26" fillId="0" borderId="37" xfId="3" applyNumberFormat="1" applyFont="1" applyFill="1" applyBorder="1" applyAlignment="1" applyProtection="1">
      <alignment horizontal="center" vertical="center"/>
    </xf>
    <xf numFmtId="165" fontId="5" fillId="0" borderId="36" xfId="0" applyNumberFormat="1" applyFont="1" applyFill="1" applyBorder="1" applyAlignment="1" applyProtection="1">
      <alignment horizontal="center" vertical="center"/>
    </xf>
    <xf numFmtId="2" fontId="5" fillId="0" borderId="36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1" fontId="26" fillId="0" borderId="8" xfId="3" applyNumberFormat="1" applyFont="1" applyFill="1" applyBorder="1" applyAlignment="1" applyProtection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22" fillId="0" borderId="8" xfId="0" quotePrefix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28" fillId="0" borderId="13" xfId="0" applyNumberFormat="1" applyFont="1" applyBorder="1" applyAlignment="1">
      <alignment horizontal="center" vertical="center"/>
    </xf>
    <xf numFmtId="166" fontId="28" fillId="0" borderId="14" xfId="2" applyNumberFormat="1" applyFont="1" applyFill="1" applyBorder="1" applyAlignment="1">
      <alignment horizontal="center" vertical="center"/>
    </xf>
    <xf numFmtId="166" fontId="28" fillId="0" borderId="8" xfId="2" applyNumberFormat="1" applyFont="1" applyFill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9" fontId="29" fillId="0" borderId="0" xfId="2" applyFont="1" applyFill="1" applyBorder="1" applyAlignment="1">
      <alignment horizontal="center" vertical="center"/>
    </xf>
    <xf numFmtId="0" fontId="29" fillId="0" borderId="0" xfId="0" applyFont="1"/>
    <xf numFmtId="0" fontId="16" fillId="0" borderId="34" xfId="0" applyFont="1" applyFill="1" applyBorder="1" applyAlignment="1" applyProtection="1">
      <alignment horizontal="center" vertical="center" wrapText="1"/>
    </xf>
    <xf numFmtId="1" fontId="23" fillId="0" borderId="22" xfId="5" applyNumberFormat="1" applyFont="1" applyFill="1" applyBorder="1" applyAlignment="1">
      <alignment horizontal="center" vertical="center"/>
    </xf>
    <xf numFmtId="0" fontId="16" fillId="0" borderId="16" xfId="6" applyFont="1" applyFill="1" applyBorder="1" applyAlignment="1" applyProtection="1">
      <alignment horizontal="center" vertical="center"/>
      <protection locked="0"/>
    </xf>
    <xf numFmtId="165" fontId="16" fillId="0" borderId="38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165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165" fontId="23" fillId="0" borderId="26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" fontId="23" fillId="0" borderId="4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28" xfId="0" applyFont="1" applyFill="1" applyBorder="1" applyAlignment="1" applyProtection="1">
      <alignment horizontal="right" vertical="center" wrapText="1"/>
    </xf>
    <xf numFmtId="0" fontId="17" fillId="0" borderId="42" xfId="0" applyFont="1" applyFill="1" applyBorder="1" applyAlignment="1">
      <alignment horizontal="righ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" xfId="0" applyFont="1" applyFill="1" applyBorder="1"/>
    <xf numFmtId="165" fontId="24" fillId="0" borderId="27" xfId="0" applyNumberFormat="1" applyFont="1" applyFill="1" applyBorder="1" applyAlignment="1" applyProtection="1">
      <alignment horizontal="center" vertical="center"/>
    </xf>
    <xf numFmtId="165" fontId="24" fillId="0" borderId="14" xfId="0" applyNumberFormat="1" applyFont="1" applyFill="1" applyBorder="1" applyAlignment="1" applyProtection="1">
      <alignment horizontal="center" vertical="center"/>
    </xf>
    <xf numFmtId="165" fontId="24" fillId="0" borderId="16" xfId="0" applyNumberFormat="1" applyFont="1" applyFill="1" applyBorder="1" applyAlignment="1" applyProtection="1">
      <alignment horizontal="center" vertical="center"/>
    </xf>
    <xf numFmtId="165" fontId="24" fillId="0" borderId="19" xfId="0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 applyProtection="1">
      <alignment horizontal="center" vertical="center"/>
    </xf>
    <xf numFmtId="1" fontId="24" fillId="0" borderId="36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1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14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0" fillId="0" borderId="28" xfId="0" quotePrefix="1" applyFont="1" applyBorder="1" applyAlignment="1">
      <alignment horizontal="center" vertical="center" wrapText="1"/>
    </xf>
    <xf numFmtId="0" fontId="14" fillId="0" borderId="42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165" fontId="10" fillId="0" borderId="8" xfId="0" applyNumberFormat="1" applyFont="1" applyBorder="1" applyAlignment="1">
      <alignment horizontal="center" vertical="center"/>
    </xf>
    <xf numFmtId="165" fontId="10" fillId="6" borderId="8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7" fillId="0" borderId="8" xfId="0" quotePrefix="1" applyFont="1" applyBorder="1" applyAlignment="1">
      <alignment horizontal="left" vertical="center" wrapText="1"/>
    </xf>
    <xf numFmtId="0" fontId="17" fillId="6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28" xfId="0" quotePrefix="1" applyFont="1" applyFill="1" applyBorder="1" applyAlignment="1">
      <alignment horizontal="right" vertical="center" wrapText="1"/>
    </xf>
    <xf numFmtId="0" fontId="23" fillId="0" borderId="42" xfId="0" applyFont="1" applyFill="1" applyBorder="1" applyAlignment="1">
      <alignment horizontal="right" vertical="center" wrapText="1"/>
    </xf>
    <xf numFmtId="0" fontId="23" fillId="0" borderId="44" xfId="0" applyFont="1" applyBorder="1" applyAlignment="1">
      <alignment horizontal="right"/>
    </xf>
    <xf numFmtId="165" fontId="23" fillId="0" borderId="8" xfId="3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center" vertical="center"/>
    </xf>
    <xf numFmtId="0" fontId="10" fillId="0" borderId="28" xfId="0" quotePrefix="1" applyFont="1" applyBorder="1" applyAlignment="1">
      <alignment horizontal="left" vertical="center" wrapText="1"/>
    </xf>
    <xf numFmtId="166" fontId="14" fillId="0" borderId="8" xfId="2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28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right" wrapText="1"/>
    </xf>
    <xf numFmtId="0" fontId="0" fillId="0" borderId="44" xfId="0" applyFont="1" applyBorder="1" applyAlignment="1">
      <alignment horizontal="right" wrapText="1"/>
    </xf>
    <xf numFmtId="165" fontId="23" fillId="0" borderId="8" xfId="0" applyNumberFormat="1" applyFont="1" applyBorder="1" applyAlignment="1">
      <alignment horizontal="center" vertical="center"/>
    </xf>
    <xf numFmtId="165" fontId="23" fillId="6" borderId="8" xfId="0" applyNumberFormat="1" applyFont="1" applyFill="1" applyBorder="1" applyAlignment="1">
      <alignment horizontal="center" vertical="center"/>
    </xf>
    <xf numFmtId="0" fontId="61" fillId="2" borderId="0" xfId="0" quotePrefix="1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3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left"/>
    </xf>
    <xf numFmtId="0" fontId="65" fillId="0" borderId="0" xfId="0" applyFont="1" applyAlignment="1">
      <alignment horizontal="center"/>
    </xf>
    <xf numFmtId="0" fontId="65" fillId="0" borderId="0" xfId="0" applyFont="1"/>
    <xf numFmtId="0" fontId="66" fillId="2" borderId="55" xfId="0" applyFont="1" applyFill="1" applyBorder="1" applyAlignment="1" applyProtection="1">
      <alignment horizontal="center" vertical="center" wrapText="1"/>
    </xf>
    <xf numFmtId="0" fontId="66" fillId="2" borderId="1" xfId="0" applyFont="1" applyFill="1" applyBorder="1" applyAlignment="1" applyProtection="1">
      <alignment horizontal="center" vertical="center" wrapText="1"/>
    </xf>
    <xf numFmtId="0" fontId="67" fillId="2" borderId="56" xfId="0" quotePrefix="1" applyFont="1" applyFill="1" applyBorder="1" applyAlignment="1" applyProtection="1">
      <alignment horizontal="center" vertical="center" wrapText="1"/>
    </xf>
    <xf numFmtId="0" fontId="68" fillId="11" borderId="56" xfId="0" applyFont="1" applyFill="1" applyBorder="1" applyAlignment="1" applyProtection="1">
      <alignment horizontal="center" vertical="center" wrapText="1"/>
    </xf>
    <xf numFmtId="0" fontId="69" fillId="2" borderId="56" xfId="0" applyFont="1" applyFill="1" applyBorder="1" applyAlignment="1" applyProtection="1">
      <alignment horizontal="center" vertical="center" textRotation="90" wrapText="1"/>
    </xf>
    <xf numFmtId="0" fontId="69" fillId="2" borderId="4" xfId="0" applyFont="1" applyFill="1" applyBorder="1" applyAlignment="1" applyProtection="1">
      <alignment horizontal="center" vertical="center" textRotation="90" wrapText="1"/>
    </xf>
    <xf numFmtId="0" fontId="69" fillId="2" borderId="57" xfId="0" applyFont="1" applyFill="1" applyBorder="1" applyAlignment="1" applyProtection="1">
      <alignment horizontal="center" vertical="center" textRotation="90" wrapText="1"/>
    </xf>
    <xf numFmtId="0" fontId="69" fillId="0" borderId="8" xfId="0" applyFont="1" applyFill="1" applyBorder="1" applyAlignment="1" applyProtection="1">
      <alignment horizontal="center" vertical="center" textRotation="90" wrapText="1"/>
    </xf>
    <xf numFmtId="0" fontId="68" fillId="2" borderId="11" xfId="0" applyFont="1" applyFill="1" applyBorder="1" applyAlignment="1" applyProtection="1">
      <alignment horizontal="center" vertical="center" textRotation="90" wrapText="1"/>
    </xf>
    <xf numFmtId="0" fontId="67" fillId="2" borderId="56" xfId="0" applyFont="1" applyFill="1" applyBorder="1" applyAlignment="1" applyProtection="1">
      <alignment horizontal="center" vertical="center" wrapText="1"/>
    </xf>
    <xf numFmtId="0" fontId="69" fillId="2" borderId="14" xfId="0" applyFont="1" applyFill="1" applyBorder="1" applyAlignment="1" applyProtection="1">
      <alignment horizontal="center" vertical="center" wrapText="1"/>
    </xf>
    <xf numFmtId="0" fontId="69" fillId="4" borderId="14" xfId="0" applyFont="1" applyFill="1" applyBorder="1" applyAlignment="1" applyProtection="1">
      <alignment horizontal="center" vertical="center" wrapText="1"/>
    </xf>
    <xf numFmtId="0" fontId="69" fillId="2" borderId="11" xfId="0" applyFont="1" applyFill="1" applyBorder="1" applyAlignment="1" applyProtection="1">
      <alignment horizontal="center" vertical="center" wrapText="1"/>
    </xf>
    <xf numFmtId="0" fontId="69" fillId="2" borderId="38" xfId="0" applyFont="1" applyFill="1" applyBorder="1" applyAlignment="1" applyProtection="1">
      <alignment horizontal="center" vertical="center" wrapText="1"/>
    </xf>
    <xf numFmtId="0" fontId="70" fillId="0" borderId="8" xfId="0" applyFont="1" applyFill="1" applyBorder="1" applyAlignment="1" applyProtection="1">
      <alignment horizontal="center" vertical="center" wrapText="1"/>
    </xf>
    <xf numFmtId="0" fontId="66" fillId="2" borderId="38" xfId="0" applyFont="1" applyFill="1" applyBorder="1" applyAlignment="1" applyProtection="1">
      <alignment horizontal="center" vertical="center"/>
    </xf>
    <xf numFmtId="0" fontId="66" fillId="2" borderId="11" xfId="0" applyFont="1" applyFill="1" applyBorder="1" applyAlignment="1" applyProtection="1">
      <alignment horizontal="left" vertical="center"/>
    </xf>
    <xf numFmtId="1" fontId="68" fillId="0" borderId="14" xfId="5" applyNumberFormat="1" applyFont="1" applyFill="1" applyBorder="1" applyAlignment="1">
      <alignment horizontal="center" vertical="center"/>
    </xf>
    <xf numFmtId="1" fontId="68" fillId="10" borderId="12" xfId="5" applyNumberFormat="1" applyFont="1" applyFill="1" applyBorder="1" applyAlignment="1">
      <alignment horizontal="center" vertical="center"/>
    </xf>
    <xf numFmtId="1" fontId="71" fillId="0" borderId="58" xfId="0" applyNumberFormat="1" applyFont="1" applyFill="1" applyBorder="1" applyAlignment="1" applyProtection="1">
      <alignment horizontal="center" vertical="center"/>
    </xf>
    <xf numFmtId="1" fontId="71" fillId="0" borderId="38" xfId="0" applyNumberFormat="1" applyFont="1" applyFill="1" applyBorder="1" applyAlignment="1" applyProtection="1">
      <alignment horizontal="center" vertical="center"/>
    </xf>
    <xf numFmtId="1" fontId="71" fillId="0" borderId="8" xfId="0" applyNumberFormat="1" applyFont="1" applyFill="1" applyBorder="1" applyAlignment="1" applyProtection="1">
      <alignment horizontal="center" vertical="center"/>
    </xf>
    <xf numFmtId="0" fontId="66" fillId="2" borderId="37" xfId="0" applyFont="1" applyFill="1" applyBorder="1" applyAlignment="1" applyProtection="1">
      <alignment horizontal="center" vertical="center"/>
    </xf>
    <xf numFmtId="0" fontId="66" fillId="2" borderId="34" xfId="0" applyFont="1" applyFill="1" applyBorder="1" applyAlignment="1" applyProtection="1">
      <alignment horizontal="center" vertical="center"/>
    </xf>
    <xf numFmtId="0" fontId="66" fillId="0" borderId="11" xfId="0" applyFont="1" applyBorder="1" applyAlignment="1" applyProtection="1">
      <alignment horizontal="left" vertical="center"/>
    </xf>
    <xf numFmtId="0" fontId="66" fillId="11" borderId="38" xfId="0" applyFont="1" applyFill="1" applyBorder="1" applyAlignment="1" applyProtection="1">
      <alignment horizontal="center" vertical="center"/>
    </xf>
    <xf numFmtId="0" fontId="72" fillId="11" borderId="38" xfId="0" applyFont="1" applyFill="1" applyBorder="1" applyAlignment="1" applyProtection="1">
      <alignment vertical="center"/>
    </xf>
    <xf numFmtId="1" fontId="68" fillId="51" borderId="14" xfId="5" applyNumberFormat="1" applyFont="1" applyFill="1" applyBorder="1" applyAlignment="1">
      <alignment horizontal="center" vertical="center"/>
    </xf>
    <xf numFmtId="0" fontId="66" fillId="4" borderId="8" xfId="114" applyFont="1" applyFill="1" applyBorder="1" applyAlignment="1" applyProtection="1">
      <alignment horizontal="center" vertical="center"/>
    </xf>
    <xf numFmtId="0" fontId="66" fillId="11" borderId="8" xfId="114" applyFont="1" applyFill="1" applyBorder="1" applyAlignment="1" applyProtection="1">
      <alignment horizontal="center" vertical="center"/>
    </xf>
    <xf numFmtId="1" fontId="71" fillId="10" borderId="58" xfId="0" applyNumberFormat="1" applyFont="1" applyFill="1" applyBorder="1" applyAlignment="1" applyProtection="1">
      <alignment horizontal="center" vertical="center"/>
    </xf>
    <xf numFmtId="1" fontId="71" fillId="10" borderId="38" xfId="0" applyNumberFormat="1" applyFont="1" applyFill="1" applyBorder="1" applyAlignment="1" applyProtection="1">
      <alignment horizontal="center" vertical="center"/>
    </xf>
    <xf numFmtId="1" fontId="71" fillId="10" borderId="8" xfId="0" applyNumberFormat="1" applyFont="1" applyFill="1" applyBorder="1" applyAlignment="1" applyProtection="1">
      <alignment horizontal="center" vertical="center"/>
    </xf>
    <xf numFmtId="0" fontId="66" fillId="2" borderId="38" xfId="0" applyFont="1" applyFill="1" applyBorder="1" applyAlignment="1" applyProtection="1">
      <alignment horizontal="left" vertical="center"/>
    </xf>
    <xf numFmtId="1" fontId="68" fillId="0" borderId="14" xfId="5" applyNumberFormat="1" applyFont="1" applyBorder="1" applyAlignment="1">
      <alignment horizontal="center" vertical="center"/>
    </xf>
    <xf numFmtId="0" fontId="72" fillId="11" borderId="38" xfId="0" quotePrefix="1" applyFont="1" applyFill="1" applyBorder="1" applyAlignment="1" applyProtection="1">
      <alignment horizontal="left" vertical="center" wrapText="1"/>
    </xf>
    <xf numFmtId="0" fontId="65" fillId="0" borderId="13" xfId="0" applyFont="1" applyBorder="1" applyAlignment="1">
      <alignment vertical="center" wrapText="1"/>
    </xf>
    <xf numFmtId="1" fontId="73" fillId="11" borderId="58" xfId="114" applyNumberFormat="1" applyFont="1" applyFill="1" applyBorder="1" applyAlignment="1" applyProtection="1">
      <alignment horizontal="center" vertical="center"/>
    </xf>
    <xf numFmtId="1" fontId="73" fillId="11" borderId="8" xfId="114" applyNumberFormat="1" applyFont="1" applyFill="1" applyBorder="1" applyAlignment="1" applyProtection="1">
      <alignment horizontal="center" vertical="center"/>
    </xf>
    <xf numFmtId="1" fontId="68" fillId="11" borderId="59" xfId="0" applyNumberFormat="1" applyFont="1" applyFill="1" applyBorder="1" applyAlignment="1" applyProtection="1">
      <alignment horizontal="center" vertical="center"/>
    </xf>
    <xf numFmtId="1" fontId="71" fillId="11" borderId="37" xfId="0" applyNumberFormat="1" applyFont="1" applyFill="1" applyBorder="1" applyAlignment="1" applyProtection="1">
      <alignment horizontal="center" vertical="center"/>
    </xf>
    <xf numFmtId="1" fontId="71" fillId="11" borderId="19" xfId="0" applyNumberFormat="1" applyFont="1" applyFill="1" applyBorder="1" applyAlignment="1" applyProtection="1">
      <alignment horizontal="center" vertical="center"/>
    </xf>
    <xf numFmtId="0" fontId="67" fillId="2" borderId="60" xfId="114" applyFont="1" applyFill="1" applyBorder="1" applyAlignment="1" applyProtection="1">
      <alignment horizontal="center" vertical="center" wrapText="1"/>
    </xf>
    <xf numFmtId="9" fontId="65" fillId="0" borderId="16" xfId="114" applyNumberFormat="1" applyFont="1" applyFill="1" applyBorder="1" applyAlignment="1" applyProtection="1">
      <alignment horizontal="center" vertical="center"/>
    </xf>
    <xf numFmtId="166" fontId="65" fillId="2" borderId="16" xfId="130" applyNumberFormat="1" applyFont="1" applyFill="1" applyBorder="1" applyAlignment="1" applyProtection="1">
      <alignment horizontal="center" vertical="center"/>
    </xf>
    <xf numFmtId="10" fontId="74" fillId="2" borderId="16" xfId="130" applyNumberFormat="1" applyFont="1" applyFill="1" applyBorder="1" applyAlignment="1" applyProtection="1">
      <alignment horizontal="center" vertical="center"/>
    </xf>
    <xf numFmtId="166" fontId="65" fillId="2" borderId="29" xfId="130" applyNumberFormat="1" applyFont="1" applyFill="1" applyBorder="1" applyAlignment="1" applyProtection="1">
      <alignment horizontal="center" vertical="center"/>
    </xf>
    <xf numFmtId="166" fontId="65" fillId="2" borderId="8" xfId="130" applyNumberFormat="1" applyFont="1" applyFill="1" applyBorder="1" applyAlignment="1" applyProtection="1">
      <alignment horizontal="center" vertical="center"/>
    </xf>
    <xf numFmtId="0" fontId="65" fillId="0" borderId="8" xfId="0" applyFont="1" applyBorder="1" applyAlignment="1">
      <alignment horizontal="center" wrapText="1"/>
    </xf>
    <xf numFmtId="0" fontId="65" fillId="0" borderId="8" xfId="0" applyFont="1" applyBorder="1"/>
    <xf numFmtId="0" fontId="68" fillId="11" borderId="14" xfId="0" quotePrefix="1" applyFont="1" applyFill="1" applyBorder="1" applyAlignment="1" applyProtection="1">
      <alignment horizontal="left" vertical="center" wrapText="1"/>
    </xf>
    <xf numFmtId="0" fontId="68" fillId="11" borderId="14" xfId="0" applyFont="1" applyFill="1" applyBorder="1" applyAlignment="1" applyProtection="1">
      <alignment vertical="center" wrapText="1"/>
    </xf>
    <xf numFmtId="0" fontId="68" fillId="11" borderId="16" xfId="0" applyFont="1" applyFill="1" applyBorder="1" applyAlignment="1" applyProtection="1">
      <alignment vertical="center" wrapText="1"/>
    </xf>
    <xf numFmtId="171" fontId="66" fillId="11" borderId="14" xfId="0" applyNumberFormat="1" applyFont="1" applyFill="1" applyBorder="1" applyAlignment="1" applyProtection="1">
      <alignment horizontal="center" vertical="center"/>
    </xf>
    <xf numFmtId="0" fontId="71" fillId="0" borderId="28" xfId="0" quotePrefix="1" applyFont="1" applyFill="1" applyBorder="1" applyAlignment="1" applyProtection="1">
      <alignment horizontal="right" vertical="center" wrapText="1"/>
    </xf>
    <xf numFmtId="0" fontId="71" fillId="0" borderId="42" xfId="0" applyFont="1" applyFill="1" applyBorder="1" applyAlignment="1" applyProtection="1">
      <alignment horizontal="right" vertical="center" wrapText="1"/>
    </xf>
    <xf numFmtId="0" fontId="71" fillId="0" borderId="44" xfId="0" applyFont="1" applyFill="1" applyBorder="1" applyAlignment="1" applyProtection="1">
      <alignment horizontal="right" vertical="center" wrapText="1"/>
    </xf>
    <xf numFmtId="171" fontId="71" fillId="0" borderId="8" xfId="0" applyNumberFormat="1" applyFont="1" applyFill="1" applyBorder="1" applyAlignment="1" applyProtection="1">
      <alignment horizontal="center" vertical="center"/>
    </xf>
    <xf numFmtId="171" fontId="71" fillId="0" borderId="28" xfId="0" applyNumberFormat="1" applyFont="1" applyFill="1" applyBorder="1" applyAlignment="1" applyProtection="1">
      <alignment horizontal="center" vertical="center"/>
    </xf>
    <xf numFmtId="0" fontId="65" fillId="0" borderId="8" xfId="0" applyFont="1" applyFill="1" applyBorder="1"/>
    <xf numFmtId="0" fontId="69" fillId="2" borderId="14" xfId="0" quotePrefix="1" applyFont="1" applyFill="1" applyBorder="1" applyAlignment="1" applyProtection="1">
      <alignment horizontal="center" vertical="center" wrapText="1"/>
    </xf>
    <xf numFmtId="0" fontId="69" fillId="2" borderId="14" xfId="0" applyFont="1" applyFill="1" applyBorder="1" applyAlignment="1" applyProtection="1">
      <alignment horizontal="center" vertical="center" wrapText="1"/>
    </xf>
    <xf numFmtId="166" fontId="69" fillId="2" borderId="14" xfId="125" applyNumberFormat="1" applyFont="1" applyFill="1" applyBorder="1" applyAlignment="1" applyProtection="1">
      <alignment horizontal="center" vertical="center"/>
    </xf>
    <xf numFmtId="166" fontId="69" fillId="2" borderId="16" xfId="125" applyNumberFormat="1" applyFont="1" applyFill="1" applyBorder="1" applyAlignment="1" applyProtection="1">
      <alignment horizontal="center" vertical="center"/>
    </xf>
    <xf numFmtId="172" fontId="71" fillId="0" borderId="8" xfId="0" applyNumberFormat="1" applyFont="1" applyFill="1" applyBorder="1" applyAlignment="1" applyProtection="1">
      <alignment horizontal="center" vertical="center"/>
    </xf>
    <xf numFmtId="0" fontId="65" fillId="0" borderId="8" xfId="0" applyFont="1" applyBorder="1" applyAlignment="1">
      <alignment horizontal="center"/>
    </xf>
    <xf numFmtId="0" fontId="71" fillId="0" borderId="28" xfId="0" applyFont="1" applyFill="1" applyBorder="1" applyAlignment="1" applyProtection="1">
      <alignment horizontal="right" vertical="center" wrapText="1"/>
    </xf>
    <xf numFmtId="0" fontId="0" fillId="0" borderId="8" xfId="0" applyFont="1" applyBorder="1"/>
    <xf numFmtId="0" fontId="0" fillId="0" borderId="8" xfId="0" applyBorder="1"/>
    <xf numFmtId="0" fontId="65" fillId="2" borderId="0" xfId="0" applyFont="1" applyFill="1" applyBorder="1" applyProtection="1"/>
    <xf numFmtId="0" fontId="67" fillId="2" borderId="0" xfId="0" applyFont="1" applyFill="1" applyBorder="1" applyAlignment="1" applyProtection="1">
      <alignment horizontal="center" vertical="center"/>
    </xf>
    <xf numFmtId="0" fontId="76" fillId="2" borderId="61" xfId="0" applyFont="1" applyFill="1" applyBorder="1" applyAlignment="1" applyProtection="1">
      <alignment horizontal="left" vertical="center" wrapText="1"/>
    </xf>
    <xf numFmtId="0" fontId="77" fillId="2" borderId="0" xfId="0" quotePrefix="1" applyFont="1" applyFill="1" applyBorder="1" applyAlignment="1" applyProtection="1">
      <alignment horizontal="center"/>
    </xf>
    <xf numFmtId="0" fontId="77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/>
    </xf>
    <xf numFmtId="0" fontId="69" fillId="2" borderId="16" xfId="0" applyFont="1" applyFill="1" applyBorder="1" applyAlignment="1" applyProtection="1">
      <alignment horizontal="center" vertical="center" wrapText="1"/>
    </xf>
    <xf numFmtId="0" fontId="69" fillId="4" borderId="16" xfId="0" applyFont="1" applyFill="1" applyBorder="1" applyAlignment="1" applyProtection="1">
      <alignment horizontal="center" vertical="center" wrapText="1"/>
    </xf>
    <xf numFmtId="0" fontId="69" fillId="2" borderId="29" xfId="0" applyFont="1" applyFill="1" applyBorder="1" applyAlignment="1" applyProtection="1">
      <alignment horizontal="center" vertical="center" wrapText="1"/>
    </xf>
    <xf numFmtId="0" fontId="69" fillId="2" borderId="37" xfId="0" applyFont="1" applyFill="1" applyBorder="1" applyAlignment="1" applyProtection="1">
      <alignment horizontal="center" vertical="center" wrapText="1"/>
    </xf>
    <xf numFmtId="0" fontId="69" fillId="2" borderId="38" xfId="0" applyFont="1" applyFill="1" applyBorder="1" applyAlignment="1" applyProtection="1">
      <alignment horizontal="center" vertical="center"/>
    </xf>
    <xf numFmtId="0" fontId="69" fillId="2" borderId="11" xfId="0" applyFont="1" applyFill="1" applyBorder="1" applyAlignment="1" applyProtection="1">
      <alignment horizontal="left" vertical="center"/>
    </xf>
    <xf numFmtId="1" fontId="69" fillId="0" borderId="14" xfId="5" applyNumberFormat="1" applyFont="1" applyFill="1" applyBorder="1" applyAlignment="1">
      <alignment horizontal="center" vertical="center"/>
    </xf>
    <xf numFmtId="165" fontId="69" fillId="10" borderId="12" xfId="5" applyNumberFormat="1" applyFont="1" applyFill="1" applyBorder="1" applyAlignment="1">
      <alignment horizontal="center" vertical="center"/>
    </xf>
    <xf numFmtId="165" fontId="65" fillId="0" borderId="8" xfId="5" applyNumberFormat="1" applyFont="1" applyFill="1" applyBorder="1" applyAlignment="1">
      <alignment horizontal="center" vertical="center"/>
    </xf>
    <xf numFmtId="0" fontId="69" fillId="2" borderId="37" xfId="0" applyFont="1" applyFill="1" applyBorder="1" applyAlignment="1" applyProtection="1">
      <alignment horizontal="center" vertical="center"/>
    </xf>
    <xf numFmtId="0" fontId="69" fillId="2" borderId="34" xfId="0" applyFont="1" applyFill="1" applyBorder="1" applyAlignment="1" applyProtection="1">
      <alignment horizontal="center" vertical="center"/>
    </xf>
    <xf numFmtId="0" fontId="69" fillId="0" borderId="11" xfId="0" applyFont="1" applyBorder="1" applyAlignment="1" applyProtection="1">
      <alignment horizontal="left" vertical="center"/>
    </xf>
    <xf numFmtId="0" fontId="69" fillId="11" borderId="38" xfId="0" applyFont="1" applyFill="1" applyBorder="1" applyAlignment="1" applyProtection="1">
      <alignment horizontal="center" vertical="center"/>
    </xf>
    <xf numFmtId="0" fontId="69" fillId="11" borderId="38" xfId="0" applyFont="1" applyFill="1" applyBorder="1" applyAlignment="1" applyProtection="1">
      <alignment vertical="center"/>
    </xf>
    <xf numFmtId="1" fontId="69" fillId="10" borderId="14" xfId="5" applyNumberFormat="1" applyFont="1" applyFill="1" applyBorder="1" applyAlignment="1">
      <alignment horizontal="center" vertical="center"/>
    </xf>
    <xf numFmtId="165" fontId="69" fillId="10" borderId="8" xfId="5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 applyProtection="1">
      <alignment horizontal="left" vertical="center"/>
    </xf>
    <xf numFmtId="1" fontId="69" fillId="0" borderId="14" xfId="5" applyNumberFormat="1" applyFont="1" applyBorder="1" applyAlignment="1">
      <alignment horizontal="center" vertical="center"/>
    </xf>
    <xf numFmtId="0" fontId="69" fillId="11" borderId="38" xfId="0" quotePrefix="1" applyFont="1" applyFill="1" applyBorder="1" applyAlignment="1" applyProtection="1">
      <alignment horizontal="left" vertical="center" wrapText="1"/>
    </xf>
    <xf numFmtId="166" fontId="81" fillId="2" borderId="14" xfId="125" applyNumberFormat="1" applyFont="1" applyFill="1" applyBorder="1" applyAlignment="1" applyProtection="1">
      <alignment horizontal="center" vertical="center"/>
    </xf>
    <xf numFmtId="2" fontId="69" fillId="2" borderId="16" xfId="125" applyNumberFormat="1" applyFont="1" applyFill="1" applyBorder="1" applyAlignment="1" applyProtection="1">
      <alignment horizontal="center" vertical="center"/>
    </xf>
    <xf numFmtId="0" fontId="65" fillId="0" borderId="0" xfId="0" applyFont="1" applyBorder="1"/>
    <xf numFmtId="171" fontId="71" fillId="0" borderId="0" xfId="0" applyNumberFormat="1" applyFont="1" applyFill="1" applyBorder="1" applyAlignment="1" applyProtection="1">
      <alignment horizontal="center" vertical="center"/>
    </xf>
    <xf numFmtId="0" fontId="65" fillId="0" borderId="0" xfId="0" applyFont="1" applyBorder="1" applyAlignment="1">
      <alignment horizontal="center"/>
    </xf>
    <xf numFmtId="0" fontId="82" fillId="2" borderId="61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right"/>
    </xf>
    <xf numFmtId="0" fontId="83" fillId="0" borderId="0" xfId="0" applyFont="1" applyBorder="1" applyAlignment="1">
      <alignment horizontal="left"/>
    </xf>
    <xf numFmtId="0" fontId="63" fillId="2" borderId="0" xfId="0" quotePrefix="1" applyFont="1" applyFill="1" applyBorder="1" applyAlignment="1" applyProtection="1">
      <alignment horizontal="center" vertical="center" wrapText="1"/>
    </xf>
    <xf numFmtId="0" fontId="63" fillId="2" borderId="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52" borderId="62" xfId="0" applyFont="1" applyFill="1" applyBorder="1" applyAlignment="1" applyProtection="1">
      <alignment horizontal="center" vertical="center" wrapText="1"/>
    </xf>
    <xf numFmtId="0" fontId="86" fillId="2" borderId="56" xfId="0" applyFont="1" applyFill="1" applyBorder="1" applyAlignment="1" applyProtection="1">
      <alignment horizontal="center" vertical="center" textRotation="90" wrapText="1"/>
    </xf>
    <xf numFmtId="0" fontId="86" fillId="2" borderId="4" xfId="0" applyFont="1" applyFill="1" applyBorder="1" applyAlignment="1" applyProtection="1">
      <alignment horizontal="center" vertical="center" textRotation="90" wrapText="1"/>
    </xf>
    <xf numFmtId="0" fontId="86" fillId="2" borderId="55" xfId="0" applyFont="1" applyFill="1" applyBorder="1" applyAlignment="1" applyProtection="1">
      <alignment horizontal="center" vertical="center" textRotation="90" wrapText="1"/>
    </xf>
    <xf numFmtId="0" fontId="69" fillId="2" borderId="19" xfId="0" applyFont="1" applyFill="1" applyBorder="1" applyAlignment="1" applyProtection="1">
      <alignment horizontal="center" vertical="center" textRotation="90" wrapText="1"/>
    </xf>
    <xf numFmtId="0" fontId="86" fillId="8" borderId="8" xfId="0" applyFont="1" applyFill="1" applyBorder="1" applyAlignment="1" applyProtection="1">
      <alignment horizontal="center" vertical="center" textRotation="90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52" borderId="22" xfId="0" applyFont="1" applyFill="1" applyBorder="1" applyAlignment="1" applyProtection="1">
      <alignment horizontal="center" vertical="center" wrapText="1"/>
    </xf>
    <xf numFmtId="0" fontId="86" fillId="2" borderId="14" xfId="0" applyFont="1" applyFill="1" applyBorder="1" applyAlignment="1" applyProtection="1">
      <alignment horizontal="center" vertical="center" wrapText="1"/>
    </xf>
    <xf numFmtId="0" fontId="86" fillId="4" borderId="14" xfId="0" applyFont="1" applyFill="1" applyBorder="1" applyAlignment="1" applyProtection="1">
      <alignment horizontal="center" vertical="center" wrapText="1"/>
    </xf>
    <xf numFmtId="0" fontId="86" fillId="2" borderId="11" xfId="0" applyFont="1" applyFill="1" applyBorder="1" applyAlignment="1" applyProtection="1">
      <alignment horizontal="center" vertical="center" wrapText="1"/>
    </xf>
    <xf numFmtId="0" fontId="86" fillId="2" borderId="58" xfId="0" applyFont="1" applyFill="1" applyBorder="1" applyAlignment="1" applyProtection="1">
      <alignment horizontal="center" vertical="center" wrapText="1"/>
    </xf>
    <xf numFmtId="0" fontId="87" fillId="2" borderId="8" xfId="0" applyFont="1" applyFill="1" applyBorder="1" applyAlignment="1" applyProtection="1">
      <alignment horizontal="center" vertical="center" wrapText="1"/>
    </xf>
    <xf numFmtId="0" fontId="86" fillId="2" borderId="8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/>
    </xf>
    <xf numFmtId="1" fontId="86" fillId="0" borderId="21" xfId="4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 applyProtection="1">
      <alignment horizontal="center" vertical="center"/>
    </xf>
    <xf numFmtId="0" fontId="88" fillId="0" borderId="14" xfId="0" applyFont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vertical="center"/>
    </xf>
    <xf numFmtId="0" fontId="8" fillId="10" borderId="14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4" fillId="11" borderId="1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8" borderId="38" xfId="0" applyFont="1" applyFill="1" applyBorder="1" applyAlignment="1" applyProtection="1">
      <alignment horizontal="center" vertical="center"/>
    </xf>
    <xf numFmtId="1" fontId="3" fillId="10" borderId="16" xfId="0" applyNumberFormat="1" applyFont="1" applyFill="1" applyBorder="1" applyAlignment="1" applyProtection="1">
      <alignment horizontal="center" vertical="center"/>
      <protection locked="0"/>
    </xf>
    <xf numFmtId="0" fontId="89" fillId="4" borderId="14" xfId="0" applyFont="1" applyFill="1" applyBorder="1" applyAlignment="1">
      <alignment horizontal="center" vertical="center"/>
    </xf>
    <xf numFmtId="0" fontId="89" fillId="4" borderId="11" xfId="0" applyFont="1" applyFill="1" applyBorder="1" applyAlignment="1">
      <alignment horizontal="center" vertical="center"/>
    </xf>
    <xf numFmtId="0" fontId="4" fillId="11" borderId="5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9" fontId="11" fillId="0" borderId="16" xfId="0" applyNumberFormat="1" applyFont="1" applyFill="1" applyBorder="1" applyAlignment="1" applyProtection="1">
      <alignment horizontal="center" vertical="center"/>
    </xf>
    <xf numFmtId="166" fontId="16" fillId="2" borderId="16" xfId="0" applyNumberFormat="1" applyFont="1" applyFill="1" applyBorder="1" applyAlignment="1" applyProtection="1">
      <alignment horizontal="center" vertical="center"/>
    </xf>
    <xf numFmtId="166" fontId="16" fillId="0" borderId="16" xfId="0" applyNumberFormat="1" applyFont="1" applyFill="1" applyBorder="1" applyAlignment="1" applyProtection="1">
      <alignment horizontal="center" vertical="center"/>
    </xf>
    <xf numFmtId="166" fontId="16" fillId="2" borderId="29" xfId="0" applyNumberFormat="1" applyFont="1" applyFill="1" applyBorder="1" applyAlignment="1" applyProtection="1">
      <alignment horizontal="center" vertical="center"/>
    </xf>
    <xf numFmtId="166" fontId="16" fillId="2" borderId="59" xfId="0" applyNumberFormat="1" applyFont="1" applyFill="1" applyBorder="1" applyAlignment="1" applyProtection="1">
      <alignment horizontal="center" vertical="center"/>
    </xf>
    <xf numFmtId="166" fontId="4" fillId="2" borderId="16" xfId="0" applyNumberFormat="1" applyFont="1" applyFill="1" applyBorder="1" applyAlignment="1" applyProtection="1">
      <alignment horizontal="center" vertical="center"/>
    </xf>
    <xf numFmtId="0" fontId="8" fillId="11" borderId="8" xfId="0" quotePrefix="1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65" fontId="8" fillId="10" borderId="8" xfId="0" applyNumberFormat="1" applyFont="1" applyFill="1" applyBorder="1" applyAlignment="1" applyProtection="1">
      <alignment horizontal="center" vertical="center"/>
    </xf>
    <xf numFmtId="0" fontId="16" fillId="0" borderId="28" xfId="0" quotePrefix="1" applyFont="1" applyFill="1" applyBorder="1" applyAlignment="1" applyProtection="1">
      <alignment horizontal="right" vertical="center" wrapText="1"/>
    </xf>
    <xf numFmtId="0" fontId="16" fillId="0" borderId="42" xfId="0" applyFont="1" applyFill="1" applyBorder="1" applyAlignment="1" applyProtection="1">
      <alignment horizontal="right" vertical="center" wrapText="1"/>
    </xf>
    <xf numFmtId="0" fontId="16" fillId="0" borderId="44" xfId="0" applyFont="1" applyFill="1" applyBorder="1" applyAlignment="1" applyProtection="1">
      <alignment horizontal="right" vertical="center" wrapText="1"/>
    </xf>
    <xf numFmtId="0" fontId="92" fillId="0" borderId="0" xfId="0" applyFont="1" applyFill="1" applyAlignment="1">
      <alignment horizontal="right"/>
    </xf>
    <xf numFmtId="0" fontId="89" fillId="0" borderId="14" xfId="0" quotePrefix="1" applyFont="1" applyFill="1" applyBorder="1" applyAlignment="1" applyProtection="1">
      <alignment horizontal="center" vertical="center" wrapText="1"/>
    </xf>
    <xf numFmtId="0" fontId="89" fillId="0" borderId="14" xfId="0" applyFont="1" applyFill="1" applyBorder="1" applyAlignment="1" applyProtection="1">
      <alignment horizontal="center" vertical="center" wrapText="1"/>
    </xf>
    <xf numFmtId="0" fontId="89" fillId="0" borderId="11" xfId="0" applyFont="1" applyFill="1" applyBorder="1" applyAlignment="1" applyProtection="1">
      <alignment horizontal="center" vertical="center" wrapText="1"/>
    </xf>
    <xf numFmtId="166" fontId="93" fillId="0" borderId="8" xfId="125" applyNumberFormat="1" applyFont="1" applyFill="1" applyBorder="1" applyAlignment="1" applyProtection="1">
      <alignment horizontal="center" vertical="center"/>
    </xf>
    <xf numFmtId="166" fontId="93" fillId="0" borderId="0" xfId="125" applyNumberFormat="1" applyFont="1" applyFill="1" applyBorder="1" applyAlignment="1" applyProtection="1">
      <alignment horizontal="center" vertical="center"/>
    </xf>
    <xf numFmtId="0" fontId="11" fillId="0" borderId="64" xfId="0" quotePrefix="1" applyFont="1" applyFill="1" applyBorder="1" applyAlignment="1" applyProtection="1">
      <alignment horizontal="right" vertical="top"/>
    </xf>
    <xf numFmtId="0" fontId="11" fillId="0" borderId="65" xfId="0" applyFont="1" applyFill="1" applyBorder="1" applyAlignment="1" applyProtection="1">
      <alignment horizontal="right" vertical="top"/>
    </xf>
    <xf numFmtId="0" fontId="11" fillId="0" borderId="66" xfId="0" applyFont="1" applyFill="1" applyBorder="1" applyAlignment="1" applyProtection="1">
      <alignment horizontal="right" vertical="top"/>
    </xf>
    <xf numFmtId="0" fontId="16" fillId="0" borderId="59" xfId="0" applyFont="1" applyFill="1" applyBorder="1" applyAlignment="1" applyProtection="1">
      <alignment horizontal="center" vertical="center"/>
    </xf>
    <xf numFmtId="0" fontId="88" fillId="0" borderId="16" xfId="0" applyFont="1" applyFill="1" applyBorder="1" applyAlignment="1">
      <alignment horizontal="center" vertical="center"/>
    </xf>
    <xf numFmtId="0" fontId="88" fillId="0" borderId="29" xfId="0" applyFont="1" applyFill="1" applyBorder="1" applyAlignment="1">
      <alignment horizontal="center" vertical="center"/>
    </xf>
    <xf numFmtId="0" fontId="88" fillId="0" borderId="37" xfId="0" applyFont="1" applyFill="1" applyBorder="1" applyAlignment="1">
      <alignment horizontal="center" vertical="center"/>
    </xf>
    <xf numFmtId="0" fontId="92" fillId="0" borderId="8" xfId="0" applyFont="1" applyFill="1" applyBorder="1"/>
    <xf numFmtId="0" fontId="24" fillId="0" borderId="8" xfId="0" applyFont="1" applyFill="1" applyBorder="1" applyAlignment="1" applyProtection="1">
      <alignment horizontal="center" vertical="center"/>
    </xf>
    <xf numFmtId="0" fontId="92" fillId="0" borderId="0" xfId="0" applyFont="1" applyFill="1"/>
    <xf numFmtId="0" fontId="16" fillId="0" borderId="28" xfId="0" applyFont="1" applyFill="1" applyBorder="1" applyAlignment="1" applyProtection="1">
      <alignment horizontal="right" vertical="center" wrapText="1"/>
    </xf>
    <xf numFmtId="0" fontId="11" fillId="0" borderId="28" xfId="0" applyFont="1" applyFill="1" applyBorder="1" applyAlignment="1" applyProtection="1">
      <alignment horizontal="right" vertical="center" wrapText="1"/>
    </xf>
    <xf numFmtId="0" fontId="11" fillId="0" borderId="42" xfId="0" applyFont="1" applyFill="1" applyBorder="1" applyAlignment="1" applyProtection="1">
      <alignment horizontal="right" vertical="center" wrapText="1"/>
    </xf>
    <xf numFmtId="0" fontId="11" fillId="0" borderId="44" xfId="0" applyFont="1" applyFill="1" applyBorder="1" applyAlignment="1" applyProtection="1">
      <alignment horizontal="right" vertical="center" wrapText="1"/>
    </xf>
    <xf numFmtId="165" fontId="11" fillId="0" borderId="8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4" fillId="0" borderId="67" xfId="0" applyNumberFormat="1" applyFont="1" applyFill="1" applyBorder="1" applyAlignment="1" applyProtection="1">
      <alignment horizontal="center" vertical="center"/>
    </xf>
    <xf numFmtId="165" fontId="19" fillId="0" borderId="19" xfId="0" applyNumberFormat="1" applyFont="1" applyFill="1" applyBorder="1" applyAlignment="1" applyProtection="1">
      <alignment horizontal="center" vertical="center"/>
    </xf>
    <xf numFmtId="0" fontId="92" fillId="0" borderId="0" xfId="0" applyFont="1"/>
    <xf numFmtId="0" fontId="0" fillId="2" borderId="0" xfId="0" applyFont="1" applyFill="1" applyBorder="1" applyProtection="1"/>
    <xf numFmtId="0" fontId="88" fillId="2" borderId="0" xfId="0" applyFont="1" applyFill="1" applyBorder="1" applyAlignment="1" applyProtection="1">
      <alignment horizontal="center" vertical="center"/>
    </xf>
    <xf numFmtId="0" fontId="63" fillId="2" borderId="0" xfId="0" applyFont="1" applyFill="1" applyBorder="1" applyAlignment="1" applyProtection="1">
      <alignment horizontal="left" vertical="center"/>
    </xf>
    <xf numFmtId="0" fontId="86" fillId="2" borderId="38" xfId="0" applyFont="1" applyFill="1" applyBorder="1" applyAlignment="1" applyProtection="1">
      <alignment horizontal="center" vertical="center" wrapText="1"/>
    </xf>
    <xf numFmtId="165" fontId="8" fillId="4" borderId="58" xfId="0" applyNumberFormat="1" applyFont="1" applyFill="1" applyBorder="1" applyAlignment="1" applyProtection="1">
      <alignment horizontal="center" vertical="center"/>
    </xf>
    <xf numFmtId="165" fontId="94" fillId="0" borderId="58" xfId="0" applyNumberFormat="1" applyFont="1" applyFill="1" applyBorder="1" applyAlignment="1" applyProtection="1">
      <alignment horizontal="center" vertical="center"/>
    </xf>
    <xf numFmtId="165" fontId="8" fillId="11" borderId="58" xfId="0" applyNumberFormat="1" applyFont="1" applyFill="1" applyBorder="1" applyAlignment="1" applyProtection="1">
      <alignment horizontal="center" vertical="center"/>
    </xf>
    <xf numFmtId="165" fontId="94" fillId="10" borderId="58" xfId="0" applyNumberFormat="1" applyFont="1" applyFill="1" applyBorder="1" applyAlignment="1" applyProtection="1">
      <alignment horizontal="center" vertical="center"/>
    </xf>
    <xf numFmtId="0" fontId="8" fillId="11" borderId="68" xfId="0" quotePrefix="1" applyFont="1" applyFill="1" applyBorder="1" applyAlignment="1" applyProtection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65" fontId="95" fillId="10" borderId="58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9" fontId="16" fillId="0" borderId="16" xfId="0" applyNumberFormat="1" applyFont="1" applyFill="1" applyBorder="1" applyAlignment="1" applyProtection="1">
      <alignment horizontal="center" vertical="center"/>
    </xf>
    <xf numFmtId="0" fontId="96" fillId="0" borderId="16" xfId="0" quotePrefix="1" applyFont="1" applyFill="1" applyBorder="1" applyAlignment="1" applyProtection="1">
      <alignment horizontal="center" vertical="center" wrapText="1"/>
    </xf>
    <xf numFmtId="0" fontId="96" fillId="0" borderId="16" xfId="0" applyFont="1" applyFill="1" applyBorder="1" applyAlignment="1" applyProtection="1">
      <alignment horizontal="center" vertical="center" wrapText="1"/>
    </xf>
    <xf numFmtId="0" fontId="96" fillId="0" borderId="29" xfId="0" applyFont="1" applyFill="1" applyBorder="1" applyAlignment="1" applyProtection="1">
      <alignment horizontal="center" vertical="center" wrapText="1"/>
    </xf>
    <xf numFmtId="166" fontId="83" fillId="0" borderId="8" xfId="125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/>
    </xf>
    <xf numFmtId="0" fontId="88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 applyProtection="1">
      <alignment horizontal="center" vertical="center"/>
    </xf>
    <xf numFmtId="0" fontId="97" fillId="0" borderId="0" xfId="117" quotePrefix="1" applyFont="1" applyFill="1" applyAlignment="1">
      <alignment horizontal="center" vertical="center" wrapText="1"/>
    </xf>
    <xf numFmtId="0" fontId="97" fillId="0" borderId="0" xfId="117" applyFont="1" applyFill="1" applyAlignment="1">
      <alignment horizontal="center" vertical="center" wrapText="1"/>
    </xf>
    <xf numFmtId="0" fontId="55" fillId="0" borderId="0" xfId="117" applyFont="1" applyFill="1" applyAlignment="1"/>
    <xf numFmtId="0" fontId="97" fillId="0" borderId="0" xfId="117" applyFont="1" applyFill="1" applyAlignment="1">
      <alignment horizontal="center" vertical="center" wrapText="1"/>
    </xf>
    <xf numFmtId="0" fontId="101" fillId="0" borderId="0" xfId="117" applyFont="1" applyFill="1" applyAlignment="1">
      <alignment horizontal="center" vertical="center" wrapText="1"/>
    </xf>
    <xf numFmtId="0" fontId="102" fillId="0" borderId="70" xfId="117" applyFont="1" applyFill="1" applyBorder="1" applyAlignment="1">
      <alignment horizontal="center" vertical="center" wrapText="1"/>
    </xf>
    <xf numFmtId="0" fontId="103" fillId="0" borderId="71" xfId="117" quotePrefix="1" applyFont="1" applyFill="1" applyBorder="1" applyAlignment="1">
      <alignment horizontal="center" vertical="center" wrapText="1"/>
    </xf>
    <xf numFmtId="0" fontId="104" fillId="0" borderId="72" xfId="117" applyFont="1" applyFill="1" applyBorder="1" applyAlignment="1">
      <alignment horizontal="center" vertical="center" wrapText="1"/>
    </xf>
    <xf numFmtId="0" fontId="104" fillId="0" borderId="73" xfId="117" applyFont="1" applyFill="1" applyBorder="1" applyAlignment="1">
      <alignment horizontal="center" vertical="center" wrapText="1"/>
    </xf>
    <xf numFmtId="0" fontId="104" fillId="0" borderId="73" xfId="117" applyFont="1" applyFill="1" applyBorder="1" applyAlignment="1">
      <alignment horizontal="center" vertical="center"/>
    </xf>
    <xf numFmtId="0" fontId="104" fillId="0" borderId="74" xfId="117" applyFont="1" applyFill="1" applyBorder="1" applyAlignment="1">
      <alignment horizontal="center" vertical="center" wrapText="1"/>
    </xf>
    <xf numFmtId="0" fontId="104" fillId="0" borderId="8" xfId="117" applyFont="1" applyFill="1" applyBorder="1" applyAlignment="1">
      <alignment horizontal="center" vertical="center" wrapText="1"/>
    </xf>
    <xf numFmtId="0" fontId="104" fillId="0" borderId="0" xfId="117" applyFont="1" applyFill="1" applyAlignment="1"/>
    <xf numFmtId="0" fontId="103" fillId="0" borderId="71" xfId="117" applyFont="1" applyFill="1" applyBorder="1" applyAlignment="1">
      <alignment horizontal="center" vertical="center" wrapText="1"/>
    </xf>
    <xf numFmtId="0" fontId="104" fillId="53" borderId="72" xfId="117" applyFont="1" applyFill="1" applyBorder="1" applyAlignment="1">
      <alignment horizontal="center" vertical="center" wrapText="1"/>
    </xf>
    <xf numFmtId="0" fontId="105" fillId="0" borderId="73" xfId="117" applyFont="1" applyFill="1" applyBorder="1" applyAlignment="1">
      <alignment horizontal="center" vertical="center" wrapText="1"/>
    </xf>
    <xf numFmtId="0" fontId="104" fillId="53" borderId="73" xfId="117" applyFont="1" applyFill="1" applyBorder="1" applyAlignment="1">
      <alignment horizontal="center" vertical="center" wrapText="1"/>
    </xf>
    <xf numFmtId="0" fontId="106" fillId="53" borderId="73" xfId="117" applyFont="1" applyFill="1" applyBorder="1" applyAlignment="1">
      <alignment horizontal="center" vertical="center" wrapText="1"/>
    </xf>
    <xf numFmtId="0" fontId="104" fillId="53" borderId="73" xfId="117" applyFont="1" applyFill="1" applyBorder="1" applyAlignment="1">
      <alignment horizontal="center" vertical="center"/>
    </xf>
    <xf numFmtId="0" fontId="104" fillId="53" borderId="8" xfId="117" applyFont="1" applyFill="1" applyBorder="1" applyAlignment="1">
      <alignment horizontal="center" vertical="center"/>
    </xf>
    <xf numFmtId="0" fontId="105" fillId="0" borderId="8" xfId="117" applyFont="1" applyFill="1" applyBorder="1" applyAlignment="1">
      <alignment horizontal="center" vertical="center" wrapText="1"/>
    </xf>
    <xf numFmtId="0" fontId="104" fillId="53" borderId="73" xfId="117" applyFont="1" applyFill="1" applyBorder="1" applyAlignment="1">
      <alignment horizontal="center" vertical="center"/>
    </xf>
    <xf numFmtId="0" fontId="105" fillId="0" borderId="74" xfId="117" applyFont="1" applyFill="1" applyBorder="1" applyAlignment="1">
      <alignment horizontal="center" vertical="center" wrapText="1"/>
    </xf>
    <xf numFmtId="0" fontId="107" fillId="0" borderId="75" xfId="117" applyFont="1" applyFill="1" applyBorder="1" applyAlignment="1">
      <alignment vertical="center"/>
    </xf>
    <xf numFmtId="1" fontId="69" fillId="8" borderId="21" xfId="4" applyNumberFormat="1" applyFont="1" applyFill="1" applyBorder="1" applyAlignment="1">
      <alignment horizontal="center" vertical="center"/>
    </xf>
    <xf numFmtId="1" fontId="104" fillId="53" borderId="75" xfId="117" applyNumberFormat="1" applyFont="1" applyFill="1" applyBorder="1" applyAlignment="1">
      <alignment horizontal="center" vertical="center"/>
    </xf>
    <xf numFmtId="165" fontId="104" fillId="54" borderId="75" xfId="117" applyNumberFormat="1" applyFont="1" applyFill="1" applyBorder="1" applyAlignment="1">
      <alignment horizontal="center" vertical="center"/>
    </xf>
    <xf numFmtId="0" fontId="104" fillId="53" borderId="8" xfId="117" applyFont="1" applyFill="1" applyBorder="1" applyAlignment="1">
      <alignment horizontal="center" vertical="center"/>
    </xf>
    <xf numFmtId="0" fontId="104" fillId="0" borderId="0" xfId="117" applyFont="1" applyFill="1" applyBorder="1" applyAlignment="1">
      <alignment horizontal="center" vertical="center"/>
    </xf>
    <xf numFmtId="0" fontId="107" fillId="0" borderId="73" xfId="117" applyFont="1" applyFill="1" applyBorder="1" applyAlignment="1">
      <alignment vertical="center"/>
    </xf>
    <xf numFmtId="1" fontId="69" fillId="9" borderId="21" xfId="4" applyNumberFormat="1" applyFont="1" applyFill="1" applyBorder="1" applyAlignment="1">
      <alignment horizontal="center" vertical="center"/>
    </xf>
    <xf numFmtId="1" fontId="69" fillId="10" borderId="21" xfId="4" applyNumberFormat="1" applyFont="1" applyFill="1" applyBorder="1" applyAlignment="1">
      <alignment horizontal="center" vertical="center"/>
    </xf>
    <xf numFmtId="0" fontId="108" fillId="55" borderId="73" xfId="117" applyFont="1" applyFill="1" applyBorder="1" applyAlignment="1">
      <alignment vertical="center"/>
    </xf>
    <xf numFmtId="0" fontId="66" fillId="8" borderId="14" xfId="0" applyFont="1" applyFill="1" applyBorder="1" applyAlignment="1" applyProtection="1">
      <alignment horizontal="center" vertical="center"/>
    </xf>
    <xf numFmtId="0" fontId="104" fillId="55" borderId="73" xfId="117" applyFont="1" applyFill="1" applyBorder="1" applyAlignment="1">
      <alignment horizontal="center" vertical="center"/>
    </xf>
    <xf numFmtId="165" fontId="104" fillId="55" borderId="75" xfId="117" applyNumberFormat="1" applyFont="1" applyFill="1" applyBorder="1" applyAlignment="1">
      <alignment horizontal="center" vertical="center"/>
    </xf>
    <xf numFmtId="0" fontId="104" fillId="55" borderId="8" xfId="117" applyFont="1" applyFill="1" applyBorder="1" applyAlignment="1">
      <alignment horizontal="center" vertical="center"/>
    </xf>
    <xf numFmtId="0" fontId="109" fillId="0" borderId="0" xfId="117" applyFont="1" applyFill="1" applyBorder="1" applyAlignment="1">
      <alignment horizontal="center" vertical="center"/>
    </xf>
    <xf numFmtId="0" fontId="107" fillId="0" borderId="76" xfId="117" applyFont="1" applyFill="1" applyBorder="1" applyAlignment="1">
      <alignment vertical="center"/>
    </xf>
    <xf numFmtId="165" fontId="104" fillId="54" borderId="77" xfId="117" applyNumberFormat="1" applyFont="1" applyFill="1" applyBorder="1" applyAlignment="1">
      <alignment horizontal="center" vertical="center"/>
    </xf>
    <xf numFmtId="0" fontId="104" fillId="53" borderId="19" xfId="117" applyFont="1" applyFill="1" applyBorder="1" applyAlignment="1">
      <alignment horizontal="center" vertical="center"/>
    </xf>
    <xf numFmtId="0" fontId="108" fillId="55" borderId="8" xfId="117" quotePrefix="1" applyFont="1" applyFill="1" applyBorder="1" applyAlignment="1">
      <alignment horizontal="left" vertical="center" wrapText="1"/>
    </xf>
    <xf numFmtId="1" fontId="69" fillId="8" borderId="16" xfId="0" applyNumberFormat="1" applyFont="1" applyFill="1" applyBorder="1" applyAlignment="1" applyProtection="1">
      <alignment horizontal="center" vertical="center"/>
      <protection locked="0"/>
    </xf>
    <xf numFmtId="165" fontId="104" fillId="55" borderId="8" xfId="117" applyNumberFormat="1" applyFont="1" applyFill="1" applyBorder="1" applyAlignment="1">
      <alignment horizontal="center" vertical="center"/>
    </xf>
    <xf numFmtId="0" fontId="102" fillId="0" borderId="8" xfId="0" applyFont="1" applyFill="1" applyBorder="1" applyAlignment="1" applyProtection="1">
      <alignment horizontal="center" vertical="center" wrapText="1"/>
    </xf>
    <xf numFmtId="9" fontId="104" fillId="0" borderId="8" xfId="0" applyNumberFormat="1" applyFont="1" applyFill="1" applyBorder="1" applyAlignment="1" applyProtection="1">
      <alignment horizontal="center" vertical="center"/>
    </xf>
    <xf numFmtId="0" fontId="104" fillId="0" borderId="8" xfId="117" applyFont="1" applyFill="1" applyBorder="1" applyAlignment="1"/>
    <xf numFmtId="166" fontId="104" fillId="0" borderId="8" xfId="2" applyNumberFormat="1" applyFont="1" applyFill="1" applyBorder="1" applyAlignment="1">
      <alignment horizontal="center" vertical="center"/>
    </xf>
    <xf numFmtId="165" fontId="104" fillId="0" borderId="8" xfId="0" applyNumberFormat="1" applyFont="1" applyFill="1" applyBorder="1"/>
    <xf numFmtId="165" fontId="104" fillId="0" borderId="8" xfId="117" applyNumberFormat="1" applyFont="1" applyFill="1" applyBorder="1" applyAlignment="1">
      <alignment horizontal="center" vertical="center"/>
    </xf>
    <xf numFmtId="0" fontId="104" fillId="0" borderId="8" xfId="117" applyFont="1" applyFill="1" applyBorder="1" applyAlignment="1">
      <alignment horizontal="center" vertical="center" wrapText="1"/>
    </xf>
    <xf numFmtId="0" fontId="104" fillId="0" borderId="0" xfId="117" applyFont="1" applyFill="1" applyBorder="1" applyAlignment="1"/>
    <xf numFmtId="0" fontId="103" fillId="0" borderId="28" xfId="117" quotePrefix="1" applyFont="1" applyFill="1" applyBorder="1" applyAlignment="1">
      <alignment horizontal="right" vertical="center" wrapText="1"/>
    </xf>
    <xf numFmtId="0" fontId="103" fillId="0" borderId="44" xfId="0" applyFont="1" applyBorder="1" applyAlignment="1">
      <alignment horizontal="right" vertical="center"/>
    </xf>
    <xf numFmtId="0" fontId="104" fillId="0" borderId="8" xfId="117" applyFont="1" applyFill="1" applyBorder="1" applyAlignment="1">
      <alignment horizontal="center" vertical="center"/>
    </xf>
    <xf numFmtId="0" fontId="108" fillId="0" borderId="8" xfId="117" quotePrefix="1" applyFont="1" applyFill="1" applyBorder="1" applyAlignment="1">
      <alignment horizontal="center" vertical="center" wrapText="1"/>
    </xf>
    <xf numFmtId="0" fontId="108" fillId="0" borderId="8" xfId="117" applyFont="1" applyFill="1" applyBorder="1" applyAlignment="1">
      <alignment horizontal="center" vertical="center" wrapText="1"/>
    </xf>
    <xf numFmtId="1" fontId="109" fillId="0" borderId="8" xfId="117" applyNumberFormat="1" applyFont="1" applyFill="1" applyBorder="1" applyAlignment="1">
      <alignment horizontal="center" vertical="center"/>
    </xf>
    <xf numFmtId="166" fontId="109" fillId="0" borderId="8" xfId="2" applyNumberFormat="1" applyFont="1" applyFill="1" applyBorder="1" applyAlignment="1">
      <alignment horizontal="center" vertical="center"/>
    </xf>
    <xf numFmtId="166" fontId="113" fillId="0" borderId="8" xfId="2" applyNumberFormat="1" applyFont="1" applyFill="1" applyBorder="1" applyAlignment="1">
      <alignment horizontal="center" vertical="center" wrapText="1"/>
    </xf>
    <xf numFmtId="0" fontId="109" fillId="0" borderId="0" xfId="117" applyFont="1" applyFill="1" applyAlignment="1"/>
    <xf numFmtId="0" fontId="103" fillId="0" borderId="28" xfId="117" applyFont="1" applyFill="1" applyBorder="1" applyAlignment="1">
      <alignment horizontal="right" vertical="center" wrapText="1"/>
    </xf>
    <xf numFmtId="0" fontId="106" fillId="0" borderId="8" xfId="117" applyFont="1" applyFill="1" applyBorder="1" applyAlignment="1">
      <alignment horizontal="right" vertical="center" wrapText="1"/>
    </xf>
    <xf numFmtId="0" fontId="106" fillId="0" borderId="8" xfId="0" applyFont="1" applyBorder="1" applyAlignment="1">
      <alignment horizontal="right" vertical="center"/>
    </xf>
    <xf numFmtId="0" fontId="106" fillId="0" borderId="78" xfId="117" applyFont="1" applyFill="1" applyBorder="1" applyAlignment="1">
      <alignment horizontal="center" vertical="center"/>
    </xf>
    <xf numFmtId="165" fontId="106" fillId="0" borderId="73" xfId="117" applyNumberFormat="1" applyFont="1" applyFill="1" applyBorder="1" applyAlignment="1">
      <alignment horizontal="center" vertical="center"/>
    </xf>
    <xf numFmtId="0" fontId="106" fillId="0" borderId="75" xfId="117" applyFont="1" applyFill="1" applyBorder="1" applyAlignment="1">
      <alignment horizontal="center" vertical="center"/>
    </xf>
    <xf numFmtId="165" fontId="106" fillId="0" borderId="76" xfId="117" applyNumberFormat="1" applyFont="1" applyFill="1" applyBorder="1" applyAlignment="1">
      <alignment horizontal="center" vertical="center"/>
    </xf>
    <xf numFmtId="1" fontId="106" fillId="0" borderId="78" xfId="117" applyNumberFormat="1" applyFont="1" applyFill="1" applyBorder="1" applyAlignment="1">
      <alignment horizontal="center" vertical="center"/>
    </xf>
    <xf numFmtId="0" fontId="106" fillId="0" borderId="79" xfId="117" applyFont="1" applyFill="1" applyBorder="1" applyAlignment="1">
      <alignment horizontal="center" vertical="center"/>
    </xf>
    <xf numFmtId="165" fontId="106" fillId="0" borderId="80" xfId="117" applyNumberFormat="1" applyFont="1" applyFill="1" applyBorder="1" applyAlignment="1">
      <alignment horizontal="center" vertical="center"/>
    </xf>
    <xf numFmtId="1" fontId="106" fillId="0" borderId="8" xfId="117" applyNumberFormat="1" applyFont="1" applyFill="1" applyBorder="1" applyAlignment="1">
      <alignment horizontal="center" vertical="center"/>
    </xf>
    <xf numFmtId="165" fontId="106" fillId="0" borderId="8" xfId="117" applyNumberFormat="1" applyFont="1" applyFill="1" applyBorder="1" applyAlignment="1">
      <alignment horizontal="center" vertical="center"/>
    </xf>
    <xf numFmtId="0" fontId="106" fillId="0" borderId="0" xfId="117" applyFont="1" applyFill="1" applyAlignment="1"/>
    <xf numFmtId="0" fontId="115" fillId="0" borderId="81" xfId="117" applyFont="1" applyFill="1" applyBorder="1" applyAlignment="1">
      <alignment horizontal="right" vertical="center" wrapText="1"/>
    </xf>
    <xf numFmtId="0" fontId="106" fillId="0" borderId="82" xfId="0" applyFont="1" applyBorder="1" applyAlignment="1">
      <alignment horizontal="right" vertical="center" wrapText="1"/>
    </xf>
    <xf numFmtId="0" fontId="106" fillId="0" borderId="76" xfId="117" applyFont="1" applyFill="1" applyBorder="1" applyAlignment="1">
      <alignment horizontal="center" vertical="center"/>
    </xf>
    <xf numFmtId="0" fontId="116" fillId="0" borderId="0" xfId="117" quotePrefix="1" applyFont="1" applyFill="1" applyBorder="1" applyAlignment="1">
      <alignment horizontal="center" vertical="center" wrapText="1"/>
    </xf>
    <xf numFmtId="0" fontId="116" fillId="0" borderId="0" xfId="117" applyFont="1" applyFill="1" applyBorder="1" applyAlignment="1">
      <alignment horizontal="center" vertical="center" wrapText="1"/>
    </xf>
    <xf numFmtId="0" fontId="120" fillId="0" borderId="0" xfId="0" applyFont="1" applyAlignment="1">
      <alignment wrapText="1"/>
    </xf>
    <xf numFmtId="0" fontId="108" fillId="0" borderId="83" xfId="117" applyFont="1" applyFill="1" applyBorder="1" applyAlignment="1">
      <alignment horizontal="left" vertical="center" wrapText="1"/>
    </xf>
    <xf numFmtId="0" fontId="107" fillId="0" borderId="83" xfId="0" applyFont="1" applyBorder="1" applyAlignment="1">
      <alignment horizontal="left" vertical="center" wrapText="1"/>
    </xf>
    <xf numFmtId="0" fontId="116" fillId="0" borderId="0" xfId="117" applyFont="1" applyFill="1" applyBorder="1" applyAlignment="1">
      <alignment horizontal="center" vertical="center" wrapText="1"/>
    </xf>
    <xf numFmtId="0" fontId="120" fillId="0" borderId="0" xfId="0" applyFont="1" applyAlignment="1">
      <alignment wrapText="1"/>
    </xf>
    <xf numFmtId="0" fontId="102" fillId="0" borderId="76" xfId="117" applyFont="1" applyFill="1" applyBorder="1" applyAlignment="1">
      <alignment horizontal="center" vertical="center" wrapText="1"/>
    </xf>
    <xf numFmtId="0" fontId="109" fillId="53" borderId="76" xfId="0" quotePrefix="1" applyFont="1" applyFill="1" applyBorder="1" applyAlignment="1" applyProtection="1">
      <alignment horizontal="center" vertical="center" wrapText="1"/>
    </xf>
    <xf numFmtId="0" fontId="102" fillId="0" borderId="74" xfId="117" applyFont="1" applyFill="1" applyBorder="1" applyAlignment="1">
      <alignment horizontal="center" vertical="center" wrapText="1"/>
    </xf>
    <xf numFmtId="0" fontId="102" fillId="0" borderId="78" xfId="117" applyFont="1" applyFill="1" applyBorder="1" applyAlignment="1">
      <alignment horizontal="center" vertical="center" wrapText="1"/>
    </xf>
    <xf numFmtId="0" fontId="102" fillId="0" borderId="74" xfId="117" applyFont="1" applyFill="1" applyBorder="1" applyAlignment="1">
      <alignment horizontal="center" vertical="center"/>
    </xf>
    <xf numFmtId="0" fontId="102" fillId="0" borderId="78" xfId="117" applyFont="1" applyFill="1" applyBorder="1" applyAlignment="1">
      <alignment horizontal="center" vertical="center"/>
    </xf>
    <xf numFmtId="0" fontId="109" fillId="0" borderId="74" xfId="117" applyFont="1" applyFill="1" applyBorder="1" applyAlignment="1">
      <alignment horizontal="center" vertical="center" wrapText="1"/>
    </xf>
    <xf numFmtId="0" fontId="109" fillId="0" borderId="78" xfId="117" applyFont="1" applyFill="1" applyBorder="1" applyAlignment="1">
      <alignment horizontal="center" vertical="center" wrapText="1"/>
    </xf>
    <xf numFmtId="0" fontId="102" fillId="0" borderId="84" xfId="117" applyFont="1" applyFill="1" applyBorder="1" applyAlignment="1">
      <alignment horizontal="center" vertical="center" wrapText="1"/>
    </xf>
    <xf numFmtId="0" fontId="102" fillId="0" borderId="85" xfId="117" applyFont="1" applyFill="1" applyBorder="1" applyAlignment="1">
      <alignment horizontal="center" vertical="center" wrapText="1"/>
    </xf>
    <xf numFmtId="0" fontId="102" fillId="0" borderId="28" xfId="117" applyFont="1" applyFill="1" applyBorder="1" applyAlignment="1">
      <alignment horizontal="center" vertical="center" wrapText="1"/>
    </xf>
    <xf numFmtId="0" fontId="102" fillId="0" borderId="44" xfId="117" applyFont="1" applyFill="1" applyBorder="1" applyAlignment="1">
      <alignment horizontal="center" vertical="center" wrapText="1"/>
    </xf>
    <xf numFmtId="0" fontId="102" fillId="0" borderId="77" xfId="117" applyFont="1" applyFill="1" applyBorder="1" applyAlignment="1">
      <alignment horizontal="center" vertical="center" wrapText="1"/>
    </xf>
    <xf numFmtId="0" fontId="109" fillId="53" borderId="77" xfId="0" applyFont="1" applyFill="1" applyBorder="1" applyAlignment="1" applyProtection="1">
      <alignment horizontal="center" vertical="center" wrapText="1"/>
    </xf>
    <xf numFmtId="0" fontId="109" fillId="53" borderId="76" xfId="117" applyFont="1" applyFill="1" applyBorder="1" applyAlignment="1">
      <alignment horizontal="center" vertical="center" wrapText="1"/>
    </xf>
    <xf numFmtId="0" fontId="121" fillId="10" borderId="76" xfId="117" applyFont="1" applyFill="1" applyBorder="1" applyAlignment="1">
      <alignment horizontal="center" vertical="center" wrapText="1"/>
    </xf>
    <xf numFmtId="0" fontId="113" fillId="53" borderId="76" xfId="117" applyFont="1" applyFill="1" applyBorder="1" applyAlignment="1">
      <alignment horizontal="center" vertical="center" wrapText="1"/>
    </xf>
    <xf numFmtId="0" fontId="109" fillId="53" borderId="76" xfId="117" applyFont="1" applyFill="1" applyBorder="1" applyAlignment="1">
      <alignment horizontal="center" vertical="center"/>
    </xf>
    <xf numFmtId="0" fontId="109" fillId="0" borderId="85" xfId="117" applyFont="1" applyFill="1" applyBorder="1" applyAlignment="1">
      <alignment horizontal="center" vertical="center" wrapText="1"/>
    </xf>
    <xf numFmtId="0" fontId="109" fillId="53" borderId="19" xfId="117" applyFont="1" applyFill="1" applyBorder="1" applyAlignment="1">
      <alignment horizontal="center" vertical="center"/>
    </xf>
    <xf numFmtId="0" fontId="121" fillId="10" borderId="19" xfId="117" applyFont="1" applyFill="1" applyBorder="1" applyAlignment="1">
      <alignment horizontal="center" vertical="center" wrapText="1"/>
    </xf>
    <xf numFmtId="0" fontId="102" fillId="0" borderId="75" xfId="117" applyFont="1" applyFill="1" applyBorder="1" applyAlignment="1">
      <alignment horizontal="center" vertical="center" wrapText="1"/>
    </xf>
    <xf numFmtId="0" fontId="109" fillId="53" borderId="75" xfId="0" applyFont="1" applyFill="1" applyBorder="1" applyAlignment="1" applyProtection="1">
      <alignment horizontal="center" vertical="center" wrapText="1"/>
    </xf>
    <xf numFmtId="0" fontId="109" fillId="53" borderId="75" xfId="117" applyFont="1" applyFill="1" applyBorder="1" applyAlignment="1">
      <alignment horizontal="center" vertical="center" wrapText="1"/>
    </xf>
    <xf numFmtId="0" fontId="121" fillId="10" borderId="75" xfId="117" applyFont="1" applyFill="1" applyBorder="1" applyAlignment="1">
      <alignment horizontal="center" vertical="center" wrapText="1"/>
    </xf>
    <xf numFmtId="0" fontId="113" fillId="53" borderId="75" xfId="117" applyFont="1" applyFill="1" applyBorder="1" applyAlignment="1">
      <alignment horizontal="center" vertical="center" wrapText="1"/>
    </xf>
    <xf numFmtId="0" fontId="109" fillId="53" borderId="75" xfId="117" applyFont="1" applyFill="1" applyBorder="1" applyAlignment="1">
      <alignment horizontal="center" vertical="center"/>
    </xf>
    <xf numFmtId="0" fontId="109" fillId="53" borderId="73" xfId="117" applyFont="1" applyFill="1" applyBorder="1" applyAlignment="1">
      <alignment horizontal="center" vertical="center"/>
    </xf>
    <xf numFmtId="0" fontId="121" fillId="10" borderId="74" xfId="117" applyFont="1" applyFill="1" applyBorder="1" applyAlignment="1">
      <alignment horizontal="center" vertical="center" wrapText="1"/>
    </xf>
    <xf numFmtId="0" fontId="109" fillId="53" borderId="26" xfId="117" applyFont="1" applyFill="1" applyBorder="1" applyAlignment="1">
      <alignment horizontal="center" vertical="center"/>
    </xf>
    <xf numFmtId="0" fontId="121" fillId="10" borderId="26" xfId="117" applyFont="1" applyFill="1" applyBorder="1" applyAlignment="1">
      <alignment horizontal="center" vertical="center" wrapText="1"/>
    </xf>
    <xf numFmtId="0" fontId="103" fillId="0" borderId="75" xfId="117" applyFont="1" applyFill="1" applyBorder="1" applyAlignment="1">
      <alignment vertical="center"/>
    </xf>
    <xf numFmtId="1" fontId="68" fillId="0" borderId="14" xfId="118" applyNumberFormat="1" applyFont="1" applyFill="1" applyBorder="1" applyAlignment="1">
      <alignment horizontal="center" vertical="center"/>
    </xf>
    <xf numFmtId="1" fontId="65" fillId="0" borderId="14" xfId="114" applyNumberFormat="1" applyFont="1" applyBorder="1" applyAlignment="1">
      <alignment horizontal="center" vertical="center"/>
    </xf>
    <xf numFmtId="0" fontId="103" fillId="0" borderId="73" xfId="117" applyFont="1" applyFill="1" applyBorder="1" applyAlignment="1">
      <alignment vertical="center"/>
    </xf>
    <xf numFmtId="0" fontId="102" fillId="55" borderId="73" xfId="117" applyFont="1" applyFill="1" applyBorder="1" applyAlignment="1">
      <alignment vertical="center"/>
    </xf>
    <xf numFmtId="1" fontId="68" fillId="51" borderId="14" xfId="118" applyNumberFormat="1" applyFont="1" applyFill="1" applyBorder="1" applyAlignment="1">
      <alignment horizontal="center" vertical="center"/>
    </xf>
    <xf numFmtId="0" fontId="69" fillId="11" borderId="28" xfId="114" applyFont="1" applyFill="1" applyBorder="1" applyAlignment="1" applyProtection="1">
      <alignment horizontal="center" vertical="center"/>
    </xf>
    <xf numFmtId="165" fontId="109" fillId="55" borderId="75" xfId="117" applyNumberFormat="1" applyFont="1" applyFill="1" applyBorder="1" applyAlignment="1">
      <alignment horizontal="center" vertical="center"/>
    </xf>
    <xf numFmtId="0" fontId="103" fillId="0" borderId="76" xfId="117" applyFont="1" applyFill="1" applyBorder="1" applyAlignment="1">
      <alignment vertical="center"/>
    </xf>
    <xf numFmtId="1" fontId="68" fillId="0" borderId="14" xfId="118" applyNumberFormat="1" applyFont="1" applyBorder="1" applyAlignment="1">
      <alignment horizontal="center" vertical="center"/>
    </xf>
    <xf numFmtId="0" fontId="102" fillId="55" borderId="76" xfId="117" quotePrefix="1" applyFont="1" applyFill="1" applyBorder="1" applyAlignment="1">
      <alignment horizontal="left" vertical="center" wrapText="1"/>
    </xf>
    <xf numFmtId="1" fontId="123" fillId="11" borderId="37" xfId="114" applyNumberFormat="1" applyFont="1" applyFill="1" applyBorder="1" applyAlignment="1" applyProtection="1">
      <alignment horizontal="center" vertical="center"/>
    </xf>
    <xf numFmtId="0" fontId="103" fillId="53" borderId="8" xfId="0" applyFont="1" applyFill="1" applyBorder="1" applyAlignment="1" applyProtection="1">
      <alignment horizontal="center" vertical="center" wrapText="1"/>
    </xf>
    <xf numFmtId="0" fontId="103" fillId="0" borderId="8" xfId="117" applyFont="1" applyFill="1" applyBorder="1" applyAlignment="1">
      <alignment horizontal="center" vertical="center"/>
    </xf>
    <xf numFmtId="165" fontId="103" fillId="0" borderId="8" xfId="117" applyNumberFormat="1" applyFont="1" applyFill="1" applyBorder="1" applyAlignment="1">
      <alignment horizontal="center" vertical="center"/>
    </xf>
    <xf numFmtId="0" fontId="103" fillId="0" borderId="28" xfId="117" applyFont="1" applyFill="1" applyBorder="1" applyAlignment="1">
      <alignment horizontal="center" vertical="center"/>
    </xf>
    <xf numFmtId="165" fontId="103" fillId="0" borderId="86" xfId="117" applyNumberFormat="1" applyFont="1" applyFill="1" applyBorder="1" applyAlignment="1">
      <alignment horizontal="center" vertical="center"/>
    </xf>
    <xf numFmtId="0" fontId="106" fillId="0" borderId="33" xfId="117" applyFont="1" applyFill="1" applyBorder="1" applyAlignment="1">
      <alignment horizontal="center" vertical="center" wrapText="1"/>
    </xf>
    <xf numFmtId="165" fontId="103" fillId="0" borderId="44" xfId="117" applyNumberFormat="1" applyFont="1" applyFill="1" applyBorder="1" applyAlignment="1">
      <alignment horizontal="center" vertical="center"/>
    </xf>
    <xf numFmtId="165" fontId="103" fillId="0" borderId="8" xfId="117" applyNumberFormat="1" applyFont="1" applyFill="1" applyBorder="1" applyAlignment="1">
      <alignment horizontal="right" vertical="center"/>
    </xf>
    <xf numFmtId="0" fontId="104" fillId="0" borderId="87" xfId="117" quotePrefix="1" applyFont="1" applyFill="1" applyBorder="1" applyAlignment="1">
      <alignment horizontal="right" vertical="center" wrapText="1"/>
    </xf>
    <xf numFmtId="0" fontId="104" fillId="0" borderId="88" xfId="0" applyFont="1" applyBorder="1" applyAlignment="1">
      <alignment horizontal="right" vertical="center" wrapText="1"/>
    </xf>
    <xf numFmtId="1" fontId="124" fillId="0" borderId="34" xfId="114" applyNumberFormat="1" applyFont="1" applyFill="1" applyBorder="1" applyAlignment="1" applyProtection="1">
      <alignment horizontal="center" vertical="center"/>
    </xf>
    <xf numFmtId="165" fontId="104" fillId="0" borderId="75" xfId="117" applyNumberFormat="1" applyFont="1" applyFill="1" applyBorder="1" applyAlignment="1">
      <alignment horizontal="center" vertical="center"/>
    </xf>
    <xf numFmtId="0" fontId="111" fillId="0" borderId="75" xfId="117" applyFont="1" applyFill="1" applyBorder="1" applyAlignment="1">
      <alignment horizontal="center" vertical="center"/>
    </xf>
    <xf numFmtId="165" fontId="104" fillId="0" borderId="89" xfId="117" applyNumberFormat="1" applyFont="1" applyFill="1" applyBorder="1" applyAlignment="1">
      <alignment horizontal="center" vertical="center"/>
    </xf>
    <xf numFmtId="0" fontId="111" fillId="0" borderId="26" xfId="117" applyFont="1" applyFill="1" applyBorder="1" applyAlignment="1">
      <alignment horizontal="center" vertical="center"/>
    </xf>
    <xf numFmtId="165" fontId="104" fillId="0" borderId="90" xfId="117" applyNumberFormat="1" applyFont="1" applyFill="1" applyBorder="1" applyAlignment="1">
      <alignment horizontal="center" vertical="center"/>
    </xf>
    <xf numFmtId="0" fontId="111" fillId="0" borderId="77" xfId="117" applyFont="1" applyFill="1" applyBorder="1" applyAlignment="1">
      <alignment horizontal="center" vertical="center"/>
    </xf>
    <xf numFmtId="0" fontId="104" fillId="0" borderId="26" xfId="117" applyFont="1" applyFill="1" applyBorder="1" applyAlignment="1">
      <alignment horizontal="center" vertical="center"/>
    </xf>
    <xf numFmtId="0" fontId="102" fillId="0" borderId="8" xfId="117" quotePrefix="1" applyFont="1" applyFill="1" applyBorder="1" applyAlignment="1">
      <alignment horizontal="left" vertical="center" wrapText="1"/>
    </xf>
    <xf numFmtId="0" fontId="102" fillId="0" borderId="8" xfId="117" applyFont="1" applyFill="1" applyBorder="1" applyAlignment="1">
      <alignment horizontal="left" vertical="center" wrapText="1"/>
    </xf>
    <xf numFmtId="166" fontId="109" fillId="0" borderId="8" xfId="117" applyNumberFormat="1" applyFont="1" applyFill="1" applyBorder="1" applyAlignment="1">
      <alignment horizontal="center" vertical="center"/>
    </xf>
    <xf numFmtId="0" fontId="104" fillId="0" borderId="87" xfId="117" applyFont="1" applyFill="1" applyBorder="1" applyAlignment="1">
      <alignment horizontal="right" vertical="center" wrapText="1"/>
    </xf>
    <xf numFmtId="0" fontId="106" fillId="0" borderId="81" xfId="117" applyFont="1" applyFill="1" applyBorder="1" applyAlignment="1">
      <alignment horizontal="right" vertical="center" wrapText="1"/>
    </xf>
    <xf numFmtId="0" fontId="106" fillId="0" borderId="91" xfId="0" applyFont="1" applyBorder="1" applyAlignment="1">
      <alignment horizontal="right" vertical="center"/>
    </xf>
    <xf numFmtId="0" fontId="114" fillId="0" borderId="75" xfId="117" applyFont="1" applyFill="1" applyBorder="1" applyAlignment="1">
      <alignment horizontal="center" vertical="center"/>
    </xf>
    <xf numFmtId="165" fontId="106" fillId="0" borderId="75" xfId="117" applyNumberFormat="1" applyFont="1" applyFill="1" applyBorder="1" applyAlignment="1">
      <alignment horizontal="center" vertical="center"/>
    </xf>
    <xf numFmtId="165" fontId="106" fillId="0" borderId="89" xfId="117" applyNumberFormat="1" applyFont="1" applyFill="1" applyBorder="1" applyAlignment="1">
      <alignment horizontal="center" vertical="center"/>
    </xf>
    <xf numFmtId="0" fontId="114" fillId="0" borderId="8" xfId="117" applyFont="1" applyFill="1" applyBorder="1" applyAlignment="1">
      <alignment horizontal="center" vertical="center"/>
    </xf>
    <xf numFmtId="165" fontId="106" fillId="0" borderId="90" xfId="117" applyNumberFormat="1" applyFont="1" applyFill="1" applyBorder="1" applyAlignment="1">
      <alignment horizontal="center" vertical="center"/>
    </xf>
    <xf numFmtId="0" fontId="106" fillId="0" borderId="8" xfId="117" applyFont="1" applyFill="1" applyBorder="1" applyAlignment="1">
      <alignment horizontal="center" vertical="center"/>
    </xf>
    <xf numFmtId="0" fontId="103" fillId="0" borderId="0" xfId="0" applyFont="1"/>
    <xf numFmtId="0" fontId="4" fillId="2" borderId="28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4" fillId="8" borderId="12" xfId="0" applyFont="1" applyFill="1" applyBorder="1" applyAlignment="1" applyProtection="1">
      <alignment horizontal="center" vertical="center"/>
    </xf>
    <xf numFmtId="1" fontId="26" fillId="9" borderId="37" xfId="3" applyNumberFormat="1" applyFont="1" applyFill="1" applyBorder="1" applyAlignment="1" applyProtection="1">
      <alignment horizontal="center" vertical="center"/>
    </xf>
    <xf numFmtId="1" fontId="26" fillId="0" borderId="28" xfId="3" applyNumberFormat="1" applyFont="1" applyFill="1" applyBorder="1" applyAlignment="1" applyProtection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90" wrapText="1"/>
    </xf>
    <xf numFmtId="0" fontId="11" fillId="4" borderId="0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10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23" fillId="6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Fill="1" applyBorder="1"/>
    <xf numFmtId="0" fontId="22" fillId="10" borderId="0" xfId="0" applyFont="1" applyFill="1" applyBorder="1" applyAlignment="1">
      <alignment horizontal="center" vertical="center"/>
    </xf>
    <xf numFmtId="1" fontId="4" fillId="1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22" fillId="9" borderId="0" xfId="0" applyFont="1" applyFill="1" applyBorder="1" applyAlignment="1">
      <alignment horizontal="center" vertical="center"/>
    </xf>
    <xf numFmtId="1" fontId="22" fillId="5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/>
    <xf numFmtId="0" fontId="0" fillId="0" borderId="13" xfId="0" applyBorder="1" applyAlignment="1">
      <alignment vertical="center" wrapText="1"/>
    </xf>
    <xf numFmtId="0" fontId="65" fillId="2" borderId="92" xfId="114" applyFont="1" applyFill="1" applyBorder="1" applyAlignment="1" applyProtection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81" fillId="2" borderId="95" xfId="0" quotePrefix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71" fillId="0" borderId="96" xfId="0" quotePrefix="1" applyFont="1" applyFill="1" applyBorder="1" applyAlignment="1" applyProtection="1">
      <alignment horizontal="right" vertical="center" wrapText="1"/>
    </xf>
    <xf numFmtId="0" fontId="0" fillId="0" borderId="97" xfId="0" applyBorder="1" applyAlignment="1">
      <alignment horizontal="right" vertical="center" wrapText="1"/>
    </xf>
    <xf numFmtId="0" fontId="0" fillId="0" borderId="98" xfId="0" applyBorder="1" applyAlignment="1">
      <alignment horizontal="right" vertical="center" wrapText="1"/>
    </xf>
    <xf numFmtId="166" fontId="81" fillId="2" borderId="14" xfId="125" applyNumberFormat="1" applyFont="1" applyFill="1" applyBorder="1" applyAlignment="1" applyProtection="1">
      <alignment horizontal="center" vertical="center" wrapText="1"/>
    </xf>
  </cellXfs>
  <cellStyles count="143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106"/>
    <cellStyle name="Обычный 4 2" xfId="107"/>
    <cellStyle name="Обычный 4 3" xfId="108"/>
    <cellStyle name="Обычный 4 4" xfId="4"/>
    <cellStyle name="Обычный 5" xfId="3"/>
    <cellStyle name="Обычный 5 2" xfId="109"/>
    <cellStyle name="Обычный 5 3" xfId="110"/>
    <cellStyle name="Обычный 5 4" xfId="111"/>
    <cellStyle name="Обычный 6" xfId="112"/>
    <cellStyle name="Обычный 6 2" xfId="113"/>
    <cellStyle name="Обычный 7" xfId="114"/>
    <cellStyle name="Обычный 8" xfId="115"/>
    <cellStyle name="Обычный 9" xfId="116"/>
    <cellStyle name="Обычный_Естест. движение 2012г." xfId="6"/>
    <cellStyle name="Обычный_Смертность от травм всего населения за 9 месяцев 2008 г. (version 1)" xfId="117"/>
    <cellStyle name="Обычный_янв" xfId="5"/>
    <cellStyle name="Обычный_янв 2" xfId="118"/>
    <cellStyle name="Плохой 2" xfId="119"/>
    <cellStyle name="Плохой 3" xfId="120"/>
    <cellStyle name="Пояснение 2" xfId="121"/>
    <cellStyle name="Пояснение 3" xfId="122"/>
    <cellStyle name="Примечание 2" xfId="123"/>
    <cellStyle name="Примечание 3" xfId="124"/>
    <cellStyle name="Процентный" xfId="2" builtinId="5"/>
    <cellStyle name="Процентный 2" xfId="125"/>
    <cellStyle name="Процентный 2 2" xfId="126"/>
    <cellStyle name="Процентный 2 3" xfId="127"/>
    <cellStyle name="Процентный 3" xfId="128"/>
    <cellStyle name="Процентный 3 2" xfId="129"/>
    <cellStyle name="Процентный 4" xfId="130"/>
    <cellStyle name="Процентный 5" xfId="131"/>
    <cellStyle name="Процентный 5 2" xfId="132"/>
    <cellStyle name="Процентный 6" xfId="133"/>
    <cellStyle name="Связанная ячейка 2" xfId="134"/>
    <cellStyle name="Связанная ячейка 3" xfId="135"/>
    <cellStyle name="ТЕКСТ" xfId="136"/>
    <cellStyle name="Текст предупреждения 2" xfId="137"/>
    <cellStyle name="Текст предупреждения 3" xfId="138"/>
    <cellStyle name="Финансовый" xfId="1" builtinId="3"/>
    <cellStyle name="Финансовый 2" xfId="139"/>
    <cellStyle name="Финансовый 3" xfId="140"/>
    <cellStyle name="Хороший 2" xfId="141"/>
    <cellStyle name="Хороший 3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90;&#1088;&#1072;&#1074;&#1084;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копия-от травм"/>
      <sheetName val="копия-ДТП "/>
      <sheetName val="по месяц"/>
      <sheetName val="янв"/>
      <sheetName val="фев"/>
      <sheetName val="2 мес-20"/>
      <sheetName val="март"/>
      <sheetName val="3 мес-20"/>
      <sheetName val="апр"/>
      <sheetName val="4-трав"/>
      <sheetName val="май"/>
      <sheetName val="5-трав"/>
      <sheetName val="ДТП,_суиц,_алк_отр"/>
      <sheetName val="ИЮНЬ"/>
      <sheetName val="1-полу-20"/>
      <sheetName val="июль"/>
      <sheetName val="7мес "/>
      <sheetName val="авг"/>
      <sheetName val="8 мес -20"/>
      <sheetName val="сен"/>
      <sheetName val="9_м-20"/>
      <sheetName val="9_мес -16г(КМН)"/>
      <sheetName val="сент"/>
      <sheetName val="окт"/>
      <sheetName val="10_мес-20"/>
      <sheetName val="ноя-19"/>
      <sheetName val="11_мес "/>
      <sheetName val="утоп"/>
      <sheetName val="дека"/>
      <sheetName val="12-2019"/>
      <sheetName val="2019-1"/>
      <sheetName val="суициды-дет"/>
      <sheetName val="2018г"/>
      <sheetName val="янв-тру"/>
      <sheetName val="фев-тру"/>
      <sheetName val="труд_2 мес"/>
      <sheetName val="март-тру"/>
      <sheetName val="труд-1 квар"/>
      <sheetName val="апр-20"/>
      <sheetName val="4_мес"/>
      <sheetName val="май-20 "/>
      <sheetName val="5_м-_тр"/>
      <sheetName val="июнь-трсп-19г"/>
      <sheetName val="1полуг"/>
      <sheetName val="июль-трсп-20г"/>
      <sheetName val="7_мес_тр-20"/>
      <sheetName val="муж-7 мес"/>
      <sheetName val="авг-тр"/>
      <sheetName val="8мес тр-20"/>
      <sheetName val="сент-20"/>
      <sheetName val="9_мес-тр"/>
      <sheetName val="окт-тр"/>
      <sheetName val="10_мес_тр-20"/>
      <sheetName val="ноя-тр"/>
      <sheetName val="11_мес_тр"/>
      <sheetName val="дек-тр"/>
      <sheetName val="12_мес_тр-19"/>
      <sheetName val="тр-19-1"/>
      <sheetName val="2018г_труд"/>
      <sheetName val="Лист1"/>
      <sheetName val="Лист2"/>
      <sheetName val="суиц 16-20г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C6">
            <v>26</v>
          </cell>
          <cell r="E6">
            <v>5</v>
          </cell>
          <cell r="G6">
            <v>5</v>
          </cell>
          <cell r="I6">
            <v>1</v>
          </cell>
          <cell r="K6">
            <v>2</v>
          </cell>
          <cell r="M6">
            <v>10</v>
          </cell>
          <cell r="O6">
            <v>0</v>
          </cell>
          <cell r="Q6">
            <v>6</v>
          </cell>
          <cell r="S6">
            <v>4</v>
          </cell>
          <cell r="U6">
            <v>2</v>
          </cell>
        </row>
        <row r="7">
          <cell r="C7">
            <v>12</v>
          </cell>
          <cell r="E7">
            <v>0</v>
          </cell>
          <cell r="G7">
            <v>0</v>
          </cell>
          <cell r="I7">
            <v>1</v>
          </cell>
          <cell r="K7">
            <v>4</v>
          </cell>
          <cell r="M7">
            <v>1</v>
          </cell>
          <cell r="O7">
            <v>0</v>
          </cell>
          <cell r="Q7">
            <v>3</v>
          </cell>
          <cell r="S7">
            <v>3</v>
          </cell>
          <cell r="U7">
            <v>3</v>
          </cell>
        </row>
        <row r="8">
          <cell r="C8">
            <v>22</v>
          </cell>
          <cell r="E8">
            <v>1</v>
          </cell>
          <cell r="G8">
            <v>1</v>
          </cell>
          <cell r="I8">
            <v>5</v>
          </cell>
          <cell r="K8">
            <v>2</v>
          </cell>
          <cell r="M8">
            <v>4</v>
          </cell>
          <cell r="O8">
            <v>2</v>
          </cell>
          <cell r="Q8">
            <v>6</v>
          </cell>
          <cell r="S8">
            <v>2</v>
          </cell>
          <cell r="U8">
            <v>2</v>
          </cell>
        </row>
        <row r="9">
          <cell r="C9">
            <v>20</v>
          </cell>
          <cell r="E9">
            <v>2</v>
          </cell>
          <cell r="G9">
            <v>2</v>
          </cell>
          <cell r="I9">
            <v>0</v>
          </cell>
          <cell r="K9">
            <v>1</v>
          </cell>
          <cell r="M9">
            <v>6</v>
          </cell>
          <cell r="O9">
            <v>1</v>
          </cell>
          <cell r="Q9">
            <v>5</v>
          </cell>
          <cell r="S9">
            <v>4</v>
          </cell>
          <cell r="U9">
            <v>5</v>
          </cell>
        </row>
        <row r="10">
          <cell r="C10">
            <v>32</v>
          </cell>
          <cell r="E10">
            <v>1</v>
          </cell>
          <cell r="G10">
            <v>1</v>
          </cell>
          <cell r="I10">
            <v>5</v>
          </cell>
          <cell r="K10">
            <v>5</v>
          </cell>
          <cell r="M10">
            <v>13</v>
          </cell>
          <cell r="O10">
            <v>0</v>
          </cell>
          <cell r="Q10">
            <v>2</v>
          </cell>
          <cell r="S10">
            <v>2</v>
          </cell>
          <cell r="U10">
            <v>6</v>
          </cell>
        </row>
        <row r="11">
          <cell r="C11">
            <v>17</v>
          </cell>
          <cell r="E11">
            <v>4</v>
          </cell>
          <cell r="G11">
            <v>4</v>
          </cell>
          <cell r="I11">
            <v>0</v>
          </cell>
          <cell r="K11">
            <v>1</v>
          </cell>
          <cell r="M11">
            <v>4</v>
          </cell>
          <cell r="O11">
            <v>1</v>
          </cell>
          <cell r="Q11">
            <v>2</v>
          </cell>
          <cell r="S11">
            <v>1</v>
          </cell>
          <cell r="U11">
            <v>5</v>
          </cell>
        </row>
        <row r="12">
          <cell r="C12">
            <v>28</v>
          </cell>
          <cell r="E12">
            <v>10</v>
          </cell>
          <cell r="G12">
            <v>10</v>
          </cell>
          <cell r="I12">
            <v>2</v>
          </cell>
          <cell r="K12">
            <v>1</v>
          </cell>
          <cell r="M12">
            <v>10</v>
          </cell>
          <cell r="O12">
            <v>0</v>
          </cell>
          <cell r="Q12">
            <v>1</v>
          </cell>
          <cell r="S12">
            <v>0</v>
          </cell>
          <cell r="U12">
            <v>4</v>
          </cell>
        </row>
        <row r="13">
          <cell r="C13">
            <v>23</v>
          </cell>
          <cell r="E13">
            <v>2</v>
          </cell>
          <cell r="G13">
            <v>2</v>
          </cell>
          <cell r="I13">
            <v>2</v>
          </cell>
          <cell r="K13">
            <v>5</v>
          </cell>
          <cell r="M13">
            <v>8</v>
          </cell>
          <cell r="O13">
            <v>0</v>
          </cell>
          <cell r="Q13">
            <v>2</v>
          </cell>
          <cell r="S13">
            <v>2</v>
          </cell>
          <cell r="U13">
            <v>4</v>
          </cell>
        </row>
        <row r="14">
          <cell r="C14">
            <v>28</v>
          </cell>
          <cell r="E14">
            <v>3</v>
          </cell>
          <cell r="G14">
            <v>2</v>
          </cell>
          <cell r="I14">
            <v>3</v>
          </cell>
          <cell r="K14">
            <v>5</v>
          </cell>
          <cell r="M14">
            <v>9</v>
          </cell>
          <cell r="O14">
            <v>1</v>
          </cell>
          <cell r="Q14">
            <v>5</v>
          </cell>
          <cell r="S14">
            <v>1</v>
          </cell>
          <cell r="U14">
            <v>2</v>
          </cell>
        </row>
        <row r="15">
          <cell r="C15">
            <v>13</v>
          </cell>
          <cell r="E15">
            <v>1</v>
          </cell>
          <cell r="G15">
            <v>1</v>
          </cell>
          <cell r="I15">
            <v>1</v>
          </cell>
          <cell r="K15">
            <v>1</v>
          </cell>
          <cell r="M15">
            <v>3</v>
          </cell>
          <cell r="O15">
            <v>1</v>
          </cell>
          <cell r="Q15">
            <v>4</v>
          </cell>
          <cell r="S15">
            <v>3</v>
          </cell>
          <cell r="U15">
            <v>2</v>
          </cell>
        </row>
        <row r="17">
          <cell r="C17">
            <v>71</v>
          </cell>
          <cell r="E17">
            <v>9</v>
          </cell>
          <cell r="G17">
            <v>9</v>
          </cell>
          <cell r="I17">
            <v>6</v>
          </cell>
          <cell r="K17">
            <v>6</v>
          </cell>
          <cell r="M17">
            <v>12</v>
          </cell>
          <cell r="O17">
            <v>6</v>
          </cell>
          <cell r="Q17">
            <v>18</v>
          </cell>
          <cell r="S17">
            <v>12</v>
          </cell>
          <cell r="U17">
            <v>14</v>
          </cell>
        </row>
      </sheetData>
      <sheetData sheetId="26">
        <row r="6">
          <cell r="C6">
            <v>1</v>
          </cell>
          <cell r="Q6">
            <v>1</v>
          </cell>
          <cell r="S6">
            <v>1</v>
          </cell>
          <cell r="U6">
            <v>0</v>
          </cell>
        </row>
        <row r="7">
          <cell r="U7">
            <v>0</v>
          </cell>
        </row>
        <row r="8">
          <cell r="C8">
            <v>2</v>
          </cell>
          <cell r="M8">
            <v>1</v>
          </cell>
          <cell r="Q8">
            <v>1</v>
          </cell>
          <cell r="U8">
            <v>0</v>
          </cell>
        </row>
        <row r="9">
          <cell r="C9">
            <v>4</v>
          </cell>
          <cell r="M9">
            <v>3</v>
          </cell>
          <cell r="Q9">
            <v>1</v>
          </cell>
          <cell r="U9">
            <v>0</v>
          </cell>
        </row>
        <row r="10">
          <cell r="C10">
            <v>1</v>
          </cell>
          <cell r="M10">
            <v>1</v>
          </cell>
          <cell r="U10">
            <v>0</v>
          </cell>
        </row>
        <row r="11">
          <cell r="C11">
            <v>3</v>
          </cell>
          <cell r="I11">
            <v>1</v>
          </cell>
          <cell r="O11">
            <v>1</v>
          </cell>
          <cell r="U11">
            <v>1</v>
          </cell>
        </row>
        <row r="12">
          <cell r="C12">
            <v>1</v>
          </cell>
          <cell r="K12">
            <v>1</v>
          </cell>
          <cell r="U12">
            <v>0</v>
          </cell>
        </row>
        <row r="13">
          <cell r="C13">
            <v>2</v>
          </cell>
          <cell r="E13">
            <v>1</v>
          </cell>
          <cell r="G13">
            <v>1</v>
          </cell>
          <cell r="M13">
            <v>1</v>
          </cell>
          <cell r="U13">
            <v>0</v>
          </cell>
        </row>
        <row r="14">
          <cell r="C14">
            <v>1</v>
          </cell>
          <cell r="M14">
            <v>1</v>
          </cell>
          <cell r="U14">
            <v>0</v>
          </cell>
        </row>
        <row r="15">
          <cell r="C15">
            <v>1</v>
          </cell>
          <cell r="Q15">
            <v>1</v>
          </cell>
          <cell r="S15">
            <v>1</v>
          </cell>
          <cell r="U15">
            <v>0</v>
          </cell>
        </row>
        <row r="17">
          <cell r="C17">
            <v>3</v>
          </cell>
          <cell r="K17">
            <v>1</v>
          </cell>
          <cell r="U17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J31"/>
  <sheetViews>
    <sheetView showZeros="0" view="pageBreakPreview" topLeftCell="A4" zoomScale="75" zoomScaleNormal="95" zoomScaleSheetLayoutView="75" workbookViewId="0">
      <selection activeCell="M19" sqref="M19"/>
    </sheetView>
  </sheetViews>
  <sheetFormatPr defaultRowHeight="13.2"/>
  <cols>
    <col min="1" max="1" width="3.5546875" customWidth="1"/>
    <col min="2" max="2" width="14.88671875" customWidth="1"/>
    <col min="3" max="3" width="9.88671875" customWidth="1"/>
    <col min="4" max="4" width="7.21875" customWidth="1"/>
    <col min="5" max="5" width="6.6640625" customWidth="1"/>
    <col min="6" max="6" width="6.33203125" customWidth="1"/>
    <col min="7" max="7" width="5.44140625" customWidth="1"/>
    <col min="8" max="8" width="6.109375" customWidth="1"/>
    <col min="9" max="9" width="6.6640625" customWidth="1"/>
    <col min="10" max="10" width="5.33203125" customWidth="1"/>
    <col min="11" max="12" width="6" customWidth="1"/>
    <col min="13" max="14" width="5.5546875" customWidth="1"/>
    <col min="15" max="15" width="7.109375" customWidth="1"/>
    <col min="16" max="16" width="7.44140625" customWidth="1"/>
    <col min="17" max="17" width="8.33203125" customWidth="1"/>
    <col min="18" max="18" width="6.33203125" customWidth="1"/>
    <col min="19" max="19" width="8.109375" customWidth="1"/>
    <col min="20" max="20" width="6.5546875" customWidth="1"/>
    <col min="21" max="21" width="6.88671875" customWidth="1"/>
    <col min="22" max="22" width="8.33203125" customWidth="1"/>
    <col min="23" max="23" width="7.44140625" customWidth="1"/>
    <col min="24" max="25" width="8.33203125" customWidth="1"/>
    <col min="26" max="26" width="8.6640625" customWidth="1"/>
    <col min="27" max="27" width="8.44140625" customWidth="1"/>
    <col min="28" max="28" width="8.6640625" customWidth="1"/>
    <col min="29" max="29" width="6.44140625" customWidth="1"/>
    <col min="31" max="31" width="7.5546875" customWidth="1"/>
    <col min="32" max="34" width="9.109375" style="3" customWidth="1"/>
  </cols>
  <sheetData>
    <row r="1" spans="1:36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</row>
    <row r="2" spans="1:36" ht="23.25" customHeight="1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"/>
      <c r="Y2" s="5"/>
      <c r="Z2" s="5"/>
      <c r="AA2" s="5"/>
      <c r="AB2" s="5"/>
      <c r="AC2" s="5"/>
    </row>
    <row r="3" spans="1:36" ht="23.25" customHeight="1" thickBot="1">
      <c r="A3" s="6"/>
      <c r="B3" s="7" t="s">
        <v>2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155"/>
      <c r="AE3" s="155"/>
      <c r="AF3" s="559"/>
      <c r="AG3" s="559"/>
      <c r="AH3" s="559"/>
      <c r="AI3" s="155"/>
      <c r="AJ3" s="155"/>
    </row>
    <row r="4" spans="1:36" ht="30" customHeight="1" thickBot="1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4" t="s">
        <v>8</v>
      </c>
      <c r="Q4" s="15" t="s">
        <v>9</v>
      </c>
      <c r="R4" s="15"/>
      <c r="S4" s="15"/>
      <c r="T4" s="15"/>
      <c r="U4" s="15"/>
      <c r="V4" s="16" t="s">
        <v>10</v>
      </c>
      <c r="W4" s="17" t="s">
        <v>11</v>
      </c>
      <c r="X4" s="18" t="s">
        <v>12</v>
      </c>
      <c r="Y4" s="19" t="s">
        <v>13</v>
      </c>
      <c r="Z4" s="19" t="s">
        <v>14</v>
      </c>
      <c r="AA4" s="20" t="s">
        <v>15</v>
      </c>
      <c r="AB4" s="20"/>
      <c r="AC4" s="553" t="s">
        <v>16</v>
      </c>
      <c r="AD4" s="560"/>
      <c r="AE4" s="561"/>
      <c r="AF4" s="559"/>
      <c r="AG4" s="559"/>
      <c r="AH4" s="559"/>
      <c r="AI4" s="155"/>
      <c r="AJ4" s="155"/>
    </row>
    <row r="5" spans="1:36" ht="34.5" customHeight="1" thickBot="1">
      <c r="A5" s="9"/>
      <c r="B5" s="10"/>
      <c r="C5" s="21"/>
      <c r="D5" s="12"/>
      <c r="E5" s="22" t="s">
        <v>17</v>
      </c>
      <c r="F5" s="23"/>
      <c r="G5" s="24"/>
      <c r="H5" s="25" t="s">
        <v>18</v>
      </c>
      <c r="I5" s="26" t="s">
        <v>19</v>
      </c>
      <c r="J5" s="27" t="s">
        <v>20</v>
      </c>
      <c r="K5" s="28"/>
      <c r="L5" s="22" t="s">
        <v>21</v>
      </c>
      <c r="M5" s="23"/>
      <c r="N5" s="24"/>
      <c r="O5" s="26" t="s">
        <v>22</v>
      </c>
      <c r="P5" s="29"/>
      <c r="Q5" s="30" t="s">
        <v>23</v>
      </c>
      <c r="R5" s="31" t="s">
        <v>24</v>
      </c>
      <c r="S5" s="32" t="s">
        <v>25</v>
      </c>
      <c r="T5" s="32" t="s">
        <v>26</v>
      </c>
      <c r="U5" s="32" t="s">
        <v>27</v>
      </c>
      <c r="V5" s="33"/>
      <c r="W5" s="29"/>
      <c r="X5" s="34"/>
      <c r="Y5" s="35"/>
      <c r="Z5" s="35"/>
      <c r="AA5" s="36" t="s">
        <v>28</v>
      </c>
      <c r="AB5" s="37" t="s">
        <v>29</v>
      </c>
      <c r="AC5" s="554"/>
      <c r="AD5" s="562"/>
      <c r="AE5" s="562"/>
      <c r="AF5" s="559"/>
      <c r="AG5" s="559"/>
      <c r="AH5" s="559"/>
      <c r="AI5" s="155"/>
      <c r="AJ5" s="155"/>
    </row>
    <row r="6" spans="1:36" ht="63.75" customHeight="1">
      <c r="A6" s="9"/>
      <c r="B6" s="10"/>
      <c r="C6" s="38"/>
      <c r="D6" s="12"/>
      <c r="E6" s="39" t="s">
        <v>30</v>
      </c>
      <c r="F6" s="39" t="s">
        <v>31</v>
      </c>
      <c r="G6" s="39" t="s">
        <v>32</v>
      </c>
      <c r="H6" s="25"/>
      <c r="I6" s="26"/>
      <c r="J6" s="40" t="s">
        <v>33</v>
      </c>
      <c r="K6" s="40" t="s">
        <v>34</v>
      </c>
      <c r="L6" s="39" t="s">
        <v>30</v>
      </c>
      <c r="M6" s="39" t="s">
        <v>31</v>
      </c>
      <c r="N6" s="39" t="s">
        <v>32</v>
      </c>
      <c r="O6" s="26"/>
      <c r="P6" s="41"/>
      <c r="Q6" s="30"/>
      <c r="R6" s="42"/>
      <c r="S6" s="43"/>
      <c r="T6" s="43"/>
      <c r="U6" s="43"/>
      <c r="V6" s="44"/>
      <c r="W6" s="45"/>
      <c r="X6" s="46"/>
      <c r="Y6" s="35"/>
      <c r="Z6" s="35"/>
      <c r="AA6" s="47"/>
      <c r="AB6" s="48"/>
      <c r="AC6" s="554"/>
      <c r="AD6" s="562"/>
      <c r="AE6" s="562"/>
      <c r="AF6" s="563"/>
      <c r="AG6" s="563"/>
      <c r="AH6" s="563"/>
      <c r="AI6" s="155"/>
      <c r="AJ6" s="155"/>
    </row>
    <row r="7" spans="1:36" s="63" customFormat="1" ht="20.100000000000001" customHeight="1">
      <c r="A7" s="49">
        <v>1</v>
      </c>
      <c r="B7" s="50" t="s">
        <v>35</v>
      </c>
      <c r="C7" s="51">
        <v>34552.5</v>
      </c>
      <c r="D7" s="52">
        <v>286</v>
      </c>
      <c r="E7" s="52">
        <v>322</v>
      </c>
      <c r="F7" s="52">
        <v>168</v>
      </c>
      <c r="G7" s="52">
        <v>154</v>
      </c>
      <c r="H7" s="52">
        <v>4</v>
      </c>
      <c r="I7" s="52">
        <v>1</v>
      </c>
      <c r="J7" s="52">
        <v>0</v>
      </c>
      <c r="K7" s="52">
        <v>4</v>
      </c>
      <c r="L7" s="52">
        <v>79</v>
      </c>
      <c r="M7" s="52">
        <v>58</v>
      </c>
      <c r="N7" s="52">
        <v>21</v>
      </c>
      <c r="O7" s="52">
        <v>237</v>
      </c>
      <c r="P7" s="53">
        <v>9.047044352796469</v>
      </c>
      <c r="Q7" s="53">
        <v>10.185833152449172</v>
      </c>
      <c r="R7" s="53">
        <v>4.6291213209671369</v>
      </c>
      <c r="S7" s="54">
        <v>13.986013986013987</v>
      </c>
      <c r="T7" s="54">
        <v>13.793103448275861</v>
      </c>
      <c r="U7" s="55">
        <v>13.793103448275861</v>
      </c>
      <c r="V7" s="56"/>
      <c r="W7" s="56">
        <v>-1.1387887996527031</v>
      </c>
      <c r="X7" s="57">
        <v>18653</v>
      </c>
      <c r="Y7" s="58">
        <v>0</v>
      </c>
      <c r="Z7" s="59">
        <v>5</v>
      </c>
      <c r="AA7" s="60">
        <v>6.2137578169414436</v>
      </c>
      <c r="AB7" s="61">
        <v>8795</v>
      </c>
      <c r="AC7" s="62">
        <v>5</v>
      </c>
      <c r="AD7" s="564"/>
      <c r="AE7" s="564"/>
      <c r="AF7" s="565"/>
      <c r="AG7" s="566"/>
      <c r="AH7" s="566"/>
      <c r="AI7" s="567"/>
      <c r="AJ7" s="567"/>
    </row>
    <row r="8" spans="1:36" s="63" customFormat="1" ht="20.100000000000001" customHeight="1">
      <c r="A8" s="49">
        <v>2</v>
      </c>
      <c r="B8" s="50" t="s">
        <v>36</v>
      </c>
      <c r="C8" s="51">
        <v>8052.5</v>
      </c>
      <c r="D8" s="52">
        <v>73</v>
      </c>
      <c r="E8" s="52">
        <v>97</v>
      </c>
      <c r="F8" s="52">
        <v>63</v>
      </c>
      <c r="G8" s="52">
        <v>34</v>
      </c>
      <c r="H8" s="52">
        <v>2</v>
      </c>
      <c r="I8" s="52">
        <v>2</v>
      </c>
      <c r="J8" s="52">
        <v>0</v>
      </c>
      <c r="K8" s="52">
        <v>0</v>
      </c>
      <c r="L8" s="52">
        <v>33</v>
      </c>
      <c r="M8" s="52">
        <v>28</v>
      </c>
      <c r="N8" s="52">
        <v>5</v>
      </c>
      <c r="O8" s="52">
        <v>59</v>
      </c>
      <c r="P8" s="53">
        <v>9.9085998137224465</v>
      </c>
      <c r="Q8" s="53">
        <v>13.16622167028873</v>
      </c>
      <c r="R8" s="53">
        <v>8.7060101375814618</v>
      </c>
      <c r="S8" s="54">
        <v>27.397260273972602</v>
      </c>
      <c r="T8" s="54">
        <v>0</v>
      </c>
      <c r="U8" s="55">
        <v>0</v>
      </c>
      <c r="V8" s="56"/>
      <c r="W8" s="56">
        <v>-3.2576218565662831</v>
      </c>
      <c r="X8" s="57">
        <v>4143</v>
      </c>
      <c r="Y8" s="58">
        <v>0</v>
      </c>
      <c r="Z8" s="59">
        <v>4</v>
      </c>
      <c r="AA8" s="60">
        <v>18.877374784110533</v>
      </c>
      <c r="AB8" s="61">
        <v>2316</v>
      </c>
      <c r="AC8" s="62">
        <v>2</v>
      </c>
      <c r="AD8" s="564"/>
      <c r="AE8" s="564"/>
      <c r="AF8" s="565"/>
      <c r="AG8" s="566"/>
      <c r="AH8" s="566"/>
      <c r="AI8" s="567"/>
      <c r="AJ8" s="567"/>
    </row>
    <row r="9" spans="1:36" s="67" customFormat="1" ht="20.100000000000001" customHeight="1">
      <c r="A9" s="64">
        <v>3</v>
      </c>
      <c r="B9" s="65" t="s">
        <v>37</v>
      </c>
      <c r="C9" s="51">
        <v>12383</v>
      </c>
      <c r="D9" s="52">
        <v>119</v>
      </c>
      <c r="E9" s="52">
        <v>173</v>
      </c>
      <c r="F9" s="52">
        <v>93</v>
      </c>
      <c r="G9" s="52">
        <v>80</v>
      </c>
      <c r="H9" s="52">
        <v>1</v>
      </c>
      <c r="I9" s="52">
        <v>0</v>
      </c>
      <c r="J9" s="52">
        <v>0</v>
      </c>
      <c r="K9" s="52">
        <v>1</v>
      </c>
      <c r="L9" s="52">
        <v>40</v>
      </c>
      <c r="M9" s="52">
        <v>32</v>
      </c>
      <c r="N9" s="52">
        <v>8</v>
      </c>
      <c r="O9" s="52">
        <v>132</v>
      </c>
      <c r="P9" s="53">
        <v>10.503674392312041</v>
      </c>
      <c r="Q9" s="53">
        <v>15.270047645966244</v>
      </c>
      <c r="R9" s="53">
        <v>7.1578258022265882</v>
      </c>
      <c r="S9" s="54">
        <v>8.4033613445378155</v>
      </c>
      <c r="T9" s="54">
        <v>8.3333333333333339</v>
      </c>
      <c r="U9" s="55">
        <v>8.3333333333333339</v>
      </c>
      <c r="V9" s="56"/>
      <c r="W9" s="56">
        <v>-4.7663732536542032</v>
      </c>
      <c r="X9" s="57">
        <v>6108</v>
      </c>
      <c r="Y9" s="58">
        <v>0</v>
      </c>
      <c r="Z9" s="59">
        <v>1</v>
      </c>
      <c r="AA9" s="60">
        <v>2.8687664041994752</v>
      </c>
      <c r="AB9" s="61">
        <v>3810</v>
      </c>
      <c r="AC9" s="62">
        <v>1</v>
      </c>
      <c r="AD9" s="148"/>
      <c r="AE9" s="148"/>
      <c r="AF9" s="565"/>
      <c r="AG9" s="566"/>
      <c r="AH9" s="566"/>
      <c r="AI9" s="568"/>
      <c r="AJ9" s="568"/>
    </row>
    <row r="10" spans="1:36" s="63" customFormat="1" ht="20.100000000000001" customHeight="1">
      <c r="A10" s="49">
        <v>4</v>
      </c>
      <c r="B10" s="50" t="s">
        <v>38</v>
      </c>
      <c r="C10" s="51">
        <v>13700.5</v>
      </c>
      <c r="D10" s="52">
        <v>160</v>
      </c>
      <c r="E10" s="52">
        <v>146</v>
      </c>
      <c r="F10" s="52">
        <v>84</v>
      </c>
      <c r="G10" s="52">
        <v>62</v>
      </c>
      <c r="H10" s="52">
        <v>2</v>
      </c>
      <c r="I10" s="52">
        <v>0</v>
      </c>
      <c r="J10" s="52">
        <v>1</v>
      </c>
      <c r="K10" s="52">
        <v>1</v>
      </c>
      <c r="L10" s="52">
        <v>34</v>
      </c>
      <c r="M10" s="52">
        <v>30</v>
      </c>
      <c r="N10" s="52">
        <v>4</v>
      </c>
      <c r="O10" s="52">
        <v>109</v>
      </c>
      <c r="P10" s="53">
        <v>12.764497646071311</v>
      </c>
      <c r="Q10" s="53">
        <v>11.647604102040072</v>
      </c>
      <c r="R10" s="53">
        <v>5.5161050912869225</v>
      </c>
      <c r="S10" s="54">
        <v>12.5</v>
      </c>
      <c r="T10" s="54">
        <v>12.422360248447205</v>
      </c>
      <c r="U10" s="55">
        <v>6.2111801242236027</v>
      </c>
      <c r="V10" s="56"/>
      <c r="W10" s="56">
        <v>1.1168935440312389</v>
      </c>
      <c r="X10" s="57">
        <v>6737</v>
      </c>
      <c r="Y10" s="58">
        <v>1</v>
      </c>
      <c r="Z10" s="59">
        <v>3</v>
      </c>
      <c r="AA10" s="60">
        <v>7.6344586728754367</v>
      </c>
      <c r="AB10" s="61">
        <v>4295</v>
      </c>
      <c r="AC10" s="62">
        <v>2</v>
      </c>
      <c r="AD10" s="564"/>
      <c r="AE10" s="564"/>
      <c r="AF10" s="565"/>
      <c r="AG10" s="566"/>
      <c r="AH10" s="566"/>
      <c r="AI10" s="567"/>
      <c r="AJ10" s="567"/>
    </row>
    <row r="11" spans="1:36" s="63" customFormat="1" ht="20.100000000000001" customHeight="1">
      <c r="A11" s="49">
        <v>5</v>
      </c>
      <c r="B11" s="50" t="s">
        <v>39</v>
      </c>
      <c r="C11" s="51">
        <v>14117.5</v>
      </c>
      <c r="D11" s="52">
        <v>153</v>
      </c>
      <c r="E11" s="52">
        <v>199</v>
      </c>
      <c r="F11" s="52">
        <v>98</v>
      </c>
      <c r="G11" s="52">
        <v>101</v>
      </c>
      <c r="H11" s="52">
        <v>0</v>
      </c>
      <c r="I11" s="52">
        <v>4</v>
      </c>
      <c r="J11" s="52">
        <v>0</v>
      </c>
      <c r="K11" s="52">
        <v>2</v>
      </c>
      <c r="L11" s="52">
        <v>52</v>
      </c>
      <c r="M11" s="52">
        <v>43</v>
      </c>
      <c r="N11" s="52">
        <v>9</v>
      </c>
      <c r="O11" s="52">
        <v>142</v>
      </c>
      <c r="P11" s="53">
        <v>11.845510890738446</v>
      </c>
      <c r="Q11" s="53">
        <v>15.406906321940854</v>
      </c>
      <c r="R11" s="53">
        <v>8.117109397315053</v>
      </c>
      <c r="S11" s="54">
        <v>0</v>
      </c>
      <c r="T11" s="54">
        <v>12.903225806451612</v>
      </c>
      <c r="U11" s="55">
        <v>12.903225806451612</v>
      </c>
      <c r="V11" s="56"/>
      <c r="W11" s="56">
        <v>-3.5613954312024081</v>
      </c>
      <c r="X11" s="68">
        <v>7002</v>
      </c>
      <c r="Y11" s="58">
        <v>1</v>
      </c>
      <c r="Z11" s="59">
        <v>5</v>
      </c>
      <c r="AA11" s="60">
        <v>12.431756141947224</v>
      </c>
      <c r="AB11" s="69">
        <v>4396</v>
      </c>
      <c r="AC11" s="62">
        <v>2</v>
      </c>
      <c r="AD11" s="564"/>
      <c r="AE11" s="564"/>
      <c r="AF11" s="565"/>
      <c r="AG11" s="566"/>
      <c r="AH11" s="566"/>
      <c r="AI11" s="567"/>
      <c r="AJ11" s="567"/>
    </row>
    <row r="12" spans="1:36" s="63" customFormat="1" ht="20.100000000000001" customHeight="1">
      <c r="A12" s="49">
        <v>6</v>
      </c>
      <c r="B12" s="50" t="s">
        <v>40</v>
      </c>
      <c r="C12" s="51">
        <v>11792.5</v>
      </c>
      <c r="D12" s="52">
        <v>180</v>
      </c>
      <c r="E12" s="52">
        <v>115</v>
      </c>
      <c r="F12" s="52">
        <v>69</v>
      </c>
      <c r="G12" s="52">
        <v>46</v>
      </c>
      <c r="H12" s="52">
        <v>1</v>
      </c>
      <c r="I12" s="52">
        <v>1</v>
      </c>
      <c r="J12" s="52">
        <v>1</v>
      </c>
      <c r="K12" s="52">
        <v>0</v>
      </c>
      <c r="L12" s="52">
        <v>41</v>
      </c>
      <c r="M12" s="52">
        <v>37</v>
      </c>
      <c r="N12" s="52">
        <v>4</v>
      </c>
      <c r="O12" s="52">
        <v>72</v>
      </c>
      <c r="P12" s="53">
        <v>16.683485266058938</v>
      </c>
      <c r="Q12" s="53">
        <v>10.658893364426541</v>
      </c>
      <c r="R12" s="53">
        <v>7.6134896364254159</v>
      </c>
      <c r="S12" s="54">
        <v>5.5555555555555554</v>
      </c>
      <c r="T12" s="54">
        <v>5.5555555555555554</v>
      </c>
      <c r="U12" s="55">
        <v>0</v>
      </c>
      <c r="V12" s="56"/>
      <c r="W12" s="56">
        <v>6.0245919016323963</v>
      </c>
      <c r="X12" s="70">
        <v>5886</v>
      </c>
      <c r="Y12" s="58">
        <v>0</v>
      </c>
      <c r="Z12" s="59">
        <v>2</v>
      </c>
      <c r="AA12" s="60">
        <v>4.8718520169378197</v>
      </c>
      <c r="AB12" s="69">
        <v>4487</v>
      </c>
      <c r="AC12" s="62">
        <v>1</v>
      </c>
      <c r="AD12" s="564"/>
      <c r="AE12" s="564"/>
      <c r="AF12" s="565"/>
      <c r="AG12" s="566"/>
      <c r="AH12" s="566"/>
      <c r="AI12" s="567"/>
      <c r="AJ12" s="567"/>
    </row>
    <row r="13" spans="1:36" s="63" customFormat="1" ht="20.100000000000001" customHeight="1">
      <c r="A13" s="49">
        <v>7</v>
      </c>
      <c r="B13" s="50" t="s">
        <v>41</v>
      </c>
      <c r="C13" s="51">
        <v>19687.5</v>
      </c>
      <c r="D13" s="52">
        <v>286</v>
      </c>
      <c r="E13" s="52">
        <v>141</v>
      </c>
      <c r="F13" s="52">
        <v>77</v>
      </c>
      <c r="G13" s="52">
        <v>64</v>
      </c>
      <c r="H13" s="52">
        <v>6</v>
      </c>
      <c r="I13" s="52">
        <v>3</v>
      </c>
      <c r="J13" s="52">
        <v>1</v>
      </c>
      <c r="K13" s="52">
        <v>1</v>
      </c>
      <c r="L13" s="52">
        <v>55</v>
      </c>
      <c r="M13" s="52">
        <v>43</v>
      </c>
      <c r="N13" s="52">
        <v>12</v>
      </c>
      <c r="O13" s="52">
        <v>77</v>
      </c>
      <c r="P13" s="53">
        <v>15.87799365079365</v>
      </c>
      <c r="Q13" s="53">
        <v>7.8279619047619047</v>
      </c>
      <c r="R13" s="53">
        <v>6.0740628473274727</v>
      </c>
      <c r="S13" s="54">
        <v>20.97902097902098</v>
      </c>
      <c r="T13" s="54">
        <v>6.968641114982578</v>
      </c>
      <c r="U13" s="55">
        <v>3.484320557491289</v>
      </c>
      <c r="V13" s="56"/>
      <c r="W13" s="56">
        <v>8.0500317460317454</v>
      </c>
      <c r="X13" s="70">
        <v>9897</v>
      </c>
      <c r="Y13" s="58">
        <v>0</v>
      </c>
      <c r="Z13" s="59">
        <v>9</v>
      </c>
      <c r="AA13" s="60">
        <v>12.401664145234493</v>
      </c>
      <c r="AB13" s="69">
        <v>7932</v>
      </c>
      <c r="AC13" s="62">
        <v>8</v>
      </c>
      <c r="AD13" s="564"/>
      <c r="AE13" s="564"/>
      <c r="AF13" s="565"/>
      <c r="AG13" s="566"/>
      <c r="AH13" s="566"/>
      <c r="AI13" s="567"/>
      <c r="AJ13" s="567"/>
    </row>
    <row r="14" spans="1:36" s="63" customFormat="1" ht="20.100000000000001" customHeight="1">
      <c r="A14" s="49">
        <v>8</v>
      </c>
      <c r="B14" s="50" t="s">
        <v>42</v>
      </c>
      <c r="C14" s="51">
        <v>14613</v>
      </c>
      <c r="D14" s="52">
        <v>190</v>
      </c>
      <c r="E14" s="52">
        <v>134</v>
      </c>
      <c r="F14" s="52">
        <v>78</v>
      </c>
      <c r="G14" s="52">
        <v>56</v>
      </c>
      <c r="H14" s="52">
        <v>1</v>
      </c>
      <c r="I14" s="52">
        <v>1</v>
      </c>
      <c r="J14" s="52">
        <v>0</v>
      </c>
      <c r="K14" s="52">
        <v>1</v>
      </c>
      <c r="L14" s="52">
        <v>43</v>
      </c>
      <c r="M14" s="52">
        <v>32</v>
      </c>
      <c r="N14" s="52">
        <v>11</v>
      </c>
      <c r="O14" s="52">
        <v>87</v>
      </c>
      <c r="P14" s="53">
        <v>14.211318688838706</v>
      </c>
      <c r="Q14" s="53">
        <v>10.022719496338876</v>
      </c>
      <c r="R14" s="53">
        <v>6.5954252034802137</v>
      </c>
      <c r="S14" s="54">
        <v>5.2631578947368425</v>
      </c>
      <c r="T14" s="54">
        <v>5.2356020942408374</v>
      </c>
      <c r="U14" s="55">
        <v>5.2356020942408374</v>
      </c>
      <c r="V14" s="56"/>
      <c r="W14" s="56">
        <v>4.1885991924998294</v>
      </c>
      <c r="X14" s="57">
        <v>7126</v>
      </c>
      <c r="Y14" s="58">
        <v>2</v>
      </c>
      <c r="Z14" s="59">
        <v>4</v>
      </c>
      <c r="AA14" s="60">
        <v>8.4630274874177314</v>
      </c>
      <c r="AB14" s="61">
        <v>5166</v>
      </c>
      <c r="AC14" s="62">
        <v>1</v>
      </c>
      <c r="AD14" s="564"/>
      <c r="AE14" s="564"/>
      <c r="AF14" s="565"/>
      <c r="AG14" s="566"/>
      <c r="AH14" s="566"/>
      <c r="AI14" s="567"/>
      <c r="AJ14" s="567"/>
    </row>
    <row r="15" spans="1:36" s="63" customFormat="1" ht="20.100000000000001" customHeight="1">
      <c r="A15" s="49">
        <v>9</v>
      </c>
      <c r="B15" s="50" t="s">
        <v>43</v>
      </c>
      <c r="C15" s="51">
        <v>16125.5</v>
      </c>
      <c r="D15" s="52">
        <v>187</v>
      </c>
      <c r="E15" s="52">
        <v>178</v>
      </c>
      <c r="F15" s="52">
        <v>113</v>
      </c>
      <c r="G15" s="52">
        <v>65</v>
      </c>
      <c r="H15" s="52">
        <v>2</v>
      </c>
      <c r="I15" s="52">
        <v>4</v>
      </c>
      <c r="J15" s="52">
        <v>0</v>
      </c>
      <c r="K15" s="52">
        <v>0</v>
      </c>
      <c r="L15" s="52">
        <v>57</v>
      </c>
      <c r="M15" s="52">
        <v>49</v>
      </c>
      <c r="N15" s="52">
        <v>8</v>
      </c>
      <c r="O15" s="52">
        <v>115</v>
      </c>
      <c r="P15" s="53">
        <v>12.675017828904529</v>
      </c>
      <c r="Q15" s="53">
        <v>12.064990232860996</v>
      </c>
      <c r="R15" s="53">
        <v>7.4504903133221712</v>
      </c>
      <c r="S15" s="54">
        <v>10.695187165775401</v>
      </c>
      <c r="T15" s="54">
        <v>0</v>
      </c>
      <c r="U15" s="55">
        <v>0</v>
      </c>
      <c r="V15" s="56"/>
      <c r="W15" s="56">
        <v>0.61002759604353329</v>
      </c>
      <c r="X15" s="57">
        <v>8362</v>
      </c>
      <c r="Y15" s="58">
        <v>0</v>
      </c>
      <c r="Z15" s="59">
        <v>6</v>
      </c>
      <c r="AA15" s="60">
        <v>12.848746081504702</v>
      </c>
      <c r="AB15" s="61">
        <v>5104</v>
      </c>
      <c r="AC15" s="62">
        <v>2</v>
      </c>
      <c r="AD15" s="564"/>
      <c r="AE15" s="564"/>
      <c r="AF15" s="565"/>
      <c r="AG15" s="566"/>
      <c r="AH15" s="566"/>
      <c r="AI15" s="567"/>
      <c r="AJ15" s="567"/>
    </row>
    <row r="16" spans="1:36" s="63" customFormat="1" ht="20.100000000000001" customHeight="1">
      <c r="A16" s="71">
        <v>10</v>
      </c>
      <c r="B16" s="72" t="s">
        <v>44</v>
      </c>
      <c r="C16" s="51">
        <v>10754</v>
      </c>
      <c r="D16" s="52">
        <v>110</v>
      </c>
      <c r="E16" s="52">
        <v>116</v>
      </c>
      <c r="F16" s="52">
        <v>58</v>
      </c>
      <c r="G16" s="52">
        <v>58</v>
      </c>
      <c r="H16" s="52">
        <v>1</v>
      </c>
      <c r="I16" s="52">
        <v>0</v>
      </c>
      <c r="J16" s="52">
        <v>0</v>
      </c>
      <c r="K16" s="52">
        <v>2</v>
      </c>
      <c r="L16" s="52">
        <v>24</v>
      </c>
      <c r="M16" s="52">
        <v>15</v>
      </c>
      <c r="N16" s="52">
        <v>9</v>
      </c>
      <c r="O16" s="52">
        <v>91</v>
      </c>
      <c r="P16" s="53">
        <v>11.180026036823508</v>
      </c>
      <c r="Q16" s="53">
        <v>11.789845638832062</v>
      </c>
      <c r="R16" s="53">
        <v>4.953172205438066</v>
      </c>
      <c r="S16" s="54">
        <v>9.0909090909090917</v>
      </c>
      <c r="T16" s="54">
        <v>17.857142857142858</v>
      </c>
      <c r="U16" s="55">
        <v>17.857142857142858</v>
      </c>
      <c r="V16" s="56"/>
      <c r="W16" s="56">
        <v>-0.6098196020085549</v>
      </c>
      <c r="X16" s="57">
        <v>5296</v>
      </c>
      <c r="Y16" s="58">
        <v>0</v>
      </c>
      <c r="Z16" s="59">
        <v>1</v>
      </c>
      <c r="AA16" s="60">
        <v>3.4621476084890719</v>
      </c>
      <c r="AB16" s="61">
        <v>3157</v>
      </c>
      <c r="AC16" s="62">
        <v>1</v>
      </c>
      <c r="AD16" s="564"/>
      <c r="AE16" s="564"/>
      <c r="AF16" s="565"/>
      <c r="AG16" s="566"/>
      <c r="AH16" s="566"/>
      <c r="AI16" s="567"/>
      <c r="AJ16" s="567"/>
    </row>
    <row r="17" spans="1:36" s="83" customFormat="1" ht="30" customHeight="1">
      <c r="A17" s="73">
        <v>11</v>
      </c>
      <c r="B17" s="74" t="s">
        <v>45</v>
      </c>
      <c r="C17" s="75">
        <v>155778.5</v>
      </c>
      <c r="D17" s="75">
        <v>1744</v>
      </c>
      <c r="E17" s="75">
        <v>1621</v>
      </c>
      <c r="F17" s="75">
        <v>901</v>
      </c>
      <c r="G17" s="75">
        <v>720</v>
      </c>
      <c r="H17" s="75">
        <v>20</v>
      </c>
      <c r="I17" s="75">
        <v>16</v>
      </c>
      <c r="J17" s="75">
        <v>3</v>
      </c>
      <c r="K17" s="75">
        <v>12</v>
      </c>
      <c r="L17" s="75">
        <v>458</v>
      </c>
      <c r="M17" s="75">
        <v>367</v>
      </c>
      <c r="N17" s="75">
        <v>91</v>
      </c>
      <c r="O17" s="75">
        <v>1121</v>
      </c>
      <c r="P17" s="76">
        <v>12.236553824821781</v>
      </c>
      <c r="Q17" s="76">
        <v>11.373539994286759</v>
      </c>
      <c r="R17" s="76">
        <v>6.3198333543744472</v>
      </c>
      <c r="S17" s="77">
        <v>11.467889908256881</v>
      </c>
      <c r="T17" s="77">
        <v>8.5421412300683368</v>
      </c>
      <c r="U17" s="78">
        <v>6.83371298405467</v>
      </c>
      <c r="V17" s="79"/>
      <c r="W17" s="79">
        <v>0.86301383053502256</v>
      </c>
      <c r="X17" s="80">
        <v>79210</v>
      </c>
      <c r="Y17" s="75">
        <v>4</v>
      </c>
      <c r="Z17" s="81">
        <v>40</v>
      </c>
      <c r="AA17" s="82">
        <v>8.8398236887864439</v>
      </c>
      <c r="AB17" s="75">
        <v>49458</v>
      </c>
      <c r="AC17" s="555">
        <v>25</v>
      </c>
      <c r="AD17" s="569"/>
      <c r="AE17" s="569"/>
      <c r="AF17" s="570"/>
      <c r="AG17" s="570"/>
      <c r="AH17" s="566"/>
      <c r="AI17" s="571"/>
      <c r="AJ17" s="571"/>
    </row>
    <row r="18" spans="1:36" s="63" customFormat="1" ht="26.25" customHeight="1">
      <c r="A18" s="71">
        <v>12</v>
      </c>
      <c r="B18" s="72" t="s">
        <v>46</v>
      </c>
      <c r="C18" s="51">
        <v>64617.5</v>
      </c>
      <c r="D18" s="52">
        <v>938</v>
      </c>
      <c r="E18" s="52">
        <v>628</v>
      </c>
      <c r="F18" s="52">
        <v>346</v>
      </c>
      <c r="G18" s="52">
        <v>282</v>
      </c>
      <c r="H18" s="52">
        <v>1</v>
      </c>
      <c r="I18" s="52">
        <v>4</v>
      </c>
      <c r="J18" s="52">
        <v>0</v>
      </c>
      <c r="K18" s="52">
        <v>5</v>
      </c>
      <c r="L18" s="52">
        <v>163</v>
      </c>
      <c r="M18" s="52">
        <v>123</v>
      </c>
      <c r="N18" s="52">
        <v>40</v>
      </c>
      <c r="O18" s="52">
        <v>462</v>
      </c>
      <c r="P18" s="53">
        <v>15.866197237590436</v>
      </c>
      <c r="Q18" s="53">
        <v>10.62257128486865</v>
      </c>
      <c r="R18" s="53">
        <v>4.8091291907358427</v>
      </c>
      <c r="S18" s="54">
        <v>1.0660980810234542</v>
      </c>
      <c r="T18" s="54">
        <v>5.3022269353128317</v>
      </c>
      <c r="U18" s="55">
        <v>5.3022269353128317</v>
      </c>
      <c r="V18" s="84"/>
      <c r="W18" s="84">
        <v>5.2436259527217857</v>
      </c>
      <c r="X18" s="57">
        <v>37046</v>
      </c>
      <c r="Y18" s="58">
        <v>1</v>
      </c>
      <c r="Z18" s="59">
        <v>6</v>
      </c>
      <c r="AA18" s="60">
        <v>3.6429285634929451</v>
      </c>
      <c r="AB18" s="61">
        <v>18002</v>
      </c>
      <c r="AC18" s="62">
        <v>2</v>
      </c>
      <c r="AD18" s="564"/>
      <c r="AE18" s="564"/>
      <c r="AF18" s="565"/>
      <c r="AG18" s="566"/>
      <c r="AH18" s="566"/>
      <c r="AI18" s="567"/>
      <c r="AJ18" s="567"/>
    </row>
    <row r="19" spans="1:36" s="83" customFormat="1" ht="36" customHeight="1">
      <c r="A19" s="85" t="s">
        <v>47</v>
      </c>
      <c r="B19" s="86"/>
      <c r="C19" s="87">
        <v>220396</v>
      </c>
      <c r="D19" s="88">
        <v>2682</v>
      </c>
      <c r="E19" s="88">
        <v>2249</v>
      </c>
      <c r="F19" s="88">
        <v>1247</v>
      </c>
      <c r="G19" s="88">
        <v>1002</v>
      </c>
      <c r="H19" s="88">
        <v>21</v>
      </c>
      <c r="I19" s="88">
        <v>20</v>
      </c>
      <c r="J19" s="88">
        <v>3</v>
      </c>
      <c r="K19" s="88">
        <v>17</v>
      </c>
      <c r="L19" s="88">
        <v>621</v>
      </c>
      <c r="M19" s="88">
        <v>490</v>
      </c>
      <c r="N19" s="88">
        <v>131</v>
      </c>
      <c r="O19" s="88">
        <v>1583</v>
      </c>
      <c r="P19" s="76">
        <v>13.30072233615855</v>
      </c>
      <c r="Q19" s="76">
        <v>11.153364852356665</v>
      </c>
      <c r="R19" s="76">
        <v>5.8384341453344346</v>
      </c>
      <c r="S19" s="77">
        <v>7.8299776286353469</v>
      </c>
      <c r="T19" s="77">
        <v>7.4101519081141163</v>
      </c>
      <c r="U19" s="78">
        <v>6.2986291218969992</v>
      </c>
      <c r="V19" s="79"/>
      <c r="W19" s="79">
        <v>2.1473574838018852</v>
      </c>
      <c r="X19" s="89">
        <v>116256</v>
      </c>
      <c r="Y19" s="88">
        <v>5</v>
      </c>
      <c r="Z19" s="88">
        <v>46</v>
      </c>
      <c r="AA19" s="90">
        <v>7.4530091906314855</v>
      </c>
      <c r="AB19" s="88">
        <v>67460</v>
      </c>
      <c r="AC19" s="556">
        <v>27</v>
      </c>
      <c r="AD19" s="572"/>
      <c r="AE19" s="572"/>
      <c r="AF19" s="573"/>
      <c r="AG19" s="573"/>
      <c r="AH19" s="563"/>
      <c r="AI19" s="571"/>
      <c r="AJ19" s="571"/>
    </row>
    <row r="20" spans="1:36" s="107" customFormat="1" ht="36" customHeight="1">
      <c r="A20" s="91" t="s">
        <v>48</v>
      </c>
      <c r="B20" s="92"/>
      <c r="C20" s="93">
        <v>219222</v>
      </c>
      <c r="D20" s="94">
        <v>2762</v>
      </c>
      <c r="E20" s="94">
        <v>2051</v>
      </c>
      <c r="F20" s="94">
        <v>1142</v>
      </c>
      <c r="G20" s="94">
        <v>909</v>
      </c>
      <c r="H20" s="94">
        <v>32</v>
      </c>
      <c r="I20" s="94">
        <v>17</v>
      </c>
      <c r="J20" s="94">
        <v>9</v>
      </c>
      <c r="K20" s="94">
        <v>16</v>
      </c>
      <c r="L20" s="94">
        <v>578</v>
      </c>
      <c r="M20" s="94">
        <v>464</v>
      </c>
      <c r="N20" s="95">
        <v>114</v>
      </c>
      <c r="O20" s="94">
        <v>1422</v>
      </c>
      <c r="P20" s="96">
        <v>13.8</v>
      </c>
      <c r="Q20" s="97">
        <v>10.199999999999999</v>
      </c>
      <c r="R20" s="96">
        <v>5.5</v>
      </c>
      <c r="S20" s="54">
        <v>11</v>
      </c>
      <c r="T20" s="98">
        <v>9</v>
      </c>
      <c r="U20" s="55">
        <v>5.8</v>
      </c>
      <c r="V20" s="99"/>
      <c r="W20" s="100">
        <v>3.5</v>
      </c>
      <c r="X20" s="101">
        <v>115739</v>
      </c>
      <c r="Y20" s="102">
        <v>16</v>
      </c>
      <c r="Z20" s="102">
        <v>65</v>
      </c>
      <c r="AA20" s="103">
        <v>10.5</v>
      </c>
      <c r="AB20" s="102">
        <v>67403</v>
      </c>
      <c r="AC20" s="557">
        <v>40</v>
      </c>
      <c r="AD20" s="104"/>
      <c r="AE20" s="104"/>
      <c r="AF20" s="105"/>
      <c r="AG20" s="105"/>
      <c r="AH20" s="106"/>
      <c r="AI20" s="574"/>
      <c r="AJ20" s="574"/>
    </row>
    <row r="21" spans="1:36" s="115" customFormat="1" ht="43.5" customHeight="1">
      <c r="A21" s="108" t="s">
        <v>49</v>
      </c>
      <c r="B21" s="109"/>
      <c r="C21" s="109"/>
      <c r="D21" s="110">
        <v>-80</v>
      </c>
      <c r="E21" s="110">
        <v>198</v>
      </c>
      <c r="F21" s="110">
        <v>105</v>
      </c>
      <c r="G21" s="110">
        <v>93</v>
      </c>
      <c r="H21" s="110">
        <v>-11</v>
      </c>
      <c r="I21" s="110">
        <v>3</v>
      </c>
      <c r="J21" s="110">
        <v>-6</v>
      </c>
      <c r="K21" s="110">
        <v>1</v>
      </c>
      <c r="L21" s="110">
        <v>43</v>
      </c>
      <c r="M21" s="110">
        <v>26</v>
      </c>
      <c r="N21" s="110">
        <v>17</v>
      </c>
      <c r="O21" s="110">
        <v>161</v>
      </c>
      <c r="P21" s="111">
        <v>-3.6179540858076065E-2</v>
      </c>
      <c r="Q21" s="111">
        <v>9.346714238790832E-2</v>
      </c>
      <c r="R21" s="111">
        <v>6.1533480969897303E-2</v>
      </c>
      <c r="S21" s="111">
        <v>-0.28818385194224116</v>
      </c>
      <c r="T21" s="111">
        <v>-0.17664978798732045</v>
      </c>
      <c r="U21" s="111">
        <v>8.5970538258103302E-2</v>
      </c>
      <c r="V21" s="111"/>
      <c r="W21" s="111">
        <v>-0.38646929034231847</v>
      </c>
      <c r="X21" s="110">
        <v>517</v>
      </c>
      <c r="Y21" s="110">
        <v>-11</v>
      </c>
      <c r="Z21" s="110">
        <v>-19</v>
      </c>
      <c r="AA21" s="112">
        <v>-0.29018960089223944</v>
      </c>
      <c r="AB21" s="113">
        <v>57</v>
      </c>
      <c r="AC21" s="558">
        <v>-13</v>
      </c>
      <c r="AD21" s="114"/>
      <c r="AE21" s="114"/>
      <c r="AF21" s="575"/>
      <c r="AG21" s="575"/>
      <c r="AH21" s="575"/>
      <c r="AI21" s="576"/>
      <c r="AJ21" s="576"/>
    </row>
    <row r="22" spans="1:36" s="67" customFormat="1" ht="30" customHeight="1">
      <c r="A22" s="116" t="s">
        <v>50</v>
      </c>
      <c r="B22" s="92"/>
      <c r="C22" s="117">
        <v>218577</v>
      </c>
      <c r="D22" s="118">
        <v>3084</v>
      </c>
      <c r="E22" s="118">
        <v>2008</v>
      </c>
      <c r="F22" s="118">
        <v>1127</v>
      </c>
      <c r="G22" s="118">
        <v>881</v>
      </c>
      <c r="H22" s="118">
        <v>26</v>
      </c>
      <c r="I22" s="118">
        <v>14</v>
      </c>
      <c r="J22" s="118">
        <v>11</v>
      </c>
      <c r="K22" s="118">
        <v>11</v>
      </c>
      <c r="L22" s="118">
        <v>552</v>
      </c>
      <c r="M22" s="118"/>
      <c r="N22" s="119"/>
      <c r="O22" s="120">
        <v>1416</v>
      </c>
      <c r="P22" s="121">
        <v>15.4</v>
      </c>
      <c r="Q22" s="121">
        <v>10</v>
      </c>
      <c r="R22" s="121">
        <v>5.2</v>
      </c>
      <c r="S22" s="121">
        <v>8.3000000000000007</v>
      </c>
      <c r="T22" s="122">
        <v>7.1</v>
      </c>
      <c r="U22" s="121">
        <v>3.6</v>
      </c>
      <c r="V22" s="123"/>
      <c r="W22" s="124">
        <v>5.4</v>
      </c>
      <c r="X22" s="125">
        <v>116231</v>
      </c>
      <c r="Y22" s="126">
        <v>9</v>
      </c>
      <c r="Z22" s="127">
        <v>49</v>
      </c>
      <c r="AA22" s="128">
        <v>8</v>
      </c>
      <c r="AB22" s="129">
        <v>67058</v>
      </c>
      <c r="AC22" s="130"/>
      <c r="AD22" s="131"/>
      <c r="AE22" s="131"/>
      <c r="AF22" s="132"/>
      <c r="AG22" s="132"/>
      <c r="AH22" s="132"/>
    </row>
    <row r="23" spans="1:36" s="67" customFormat="1" ht="24" customHeight="1">
      <c r="A23" s="133" t="s">
        <v>51</v>
      </c>
      <c r="B23" s="134"/>
      <c r="C23" s="135"/>
      <c r="D23" s="136">
        <v>3159</v>
      </c>
      <c r="E23" s="66">
        <v>1924</v>
      </c>
      <c r="F23" s="137">
        <v>998</v>
      </c>
      <c r="G23" s="137">
        <v>926</v>
      </c>
      <c r="H23" s="138">
        <v>32</v>
      </c>
      <c r="I23" s="136">
        <v>14</v>
      </c>
      <c r="J23" s="136">
        <v>10</v>
      </c>
      <c r="K23" s="136">
        <v>13</v>
      </c>
      <c r="L23" s="66">
        <v>546</v>
      </c>
      <c r="M23" s="139"/>
      <c r="N23" s="138"/>
      <c r="O23" s="136">
        <v>1332</v>
      </c>
      <c r="P23" s="140">
        <v>15.9</v>
      </c>
      <c r="Q23" s="141">
        <v>9.6999999999999993</v>
      </c>
      <c r="R23" s="142">
        <v>5.0999999999999996</v>
      </c>
      <c r="S23" s="143">
        <v>9.5</v>
      </c>
      <c r="T23" s="143">
        <v>7.3</v>
      </c>
      <c r="U23" s="143">
        <v>4.0999999999999996</v>
      </c>
      <c r="V23" s="144"/>
      <c r="W23" s="143">
        <v>6.2</v>
      </c>
      <c r="X23" s="145">
        <v>116883</v>
      </c>
      <c r="Y23" s="146">
        <v>8</v>
      </c>
      <c r="Z23" s="147">
        <v>54</v>
      </c>
      <c r="AA23" s="103">
        <v>8.9</v>
      </c>
      <c r="AB23" s="137">
        <v>66436</v>
      </c>
      <c r="AC23" s="148"/>
      <c r="AD23" s="149"/>
      <c r="AF23" s="132"/>
      <c r="AG23" s="132"/>
      <c r="AH23" s="132"/>
    </row>
    <row r="24" spans="1:36" ht="36" customHeight="1">
      <c r="A24" s="150"/>
      <c r="B24" s="5"/>
      <c r="R24" s="151" t="s">
        <v>52</v>
      </c>
      <c r="S24" s="152"/>
      <c r="T24" s="152"/>
      <c r="U24" s="152"/>
      <c r="V24" s="152"/>
      <c r="W24" s="152"/>
      <c r="X24" s="152"/>
      <c r="Y24" s="152"/>
      <c r="Z24" s="152"/>
      <c r="AA24" s="153"/>
      <c r="AB24" s="154"/>
      <c r="AD24" s="155"/>
      <c r="AE24" s="155"/>
    </row>
    <row r="25" spans="1:36" ht="39.75" customHeight="1">
      <c r="A25" s="156" t="s">
        <v>53</v>
      </c>
      <c r="B25" s="157"/>
      <c r="C25" s="157"/>
      <c r="D25" s="155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9" t="s">
        <v>54</v>
      </c>
      <c r="Y25" s="160" t="s">
        <v>55</v>
      </c>
      <c r="Z25" s="161" t="s">
        <v>56</v>
      </c>
      <c r="AA25" s="162"/>
      <c r="AB25" s="154"/>
    </row>
    <row r="26" spans="1:36" ht="21.6" customHeight="1">
      <c r="R26" s="163" t="s">
        <v>57</v>
      </c>
      <c r="S26" s="164"/>
      <c r="T26" s="164"/>
      <c r="U26" s="164"/>
      <c r="V26" s="164"/>
      <c r="W26" s="165"/>
      <c r="X26" s="166">
        <v>7.7271786736558949</v>
      </c>
      <c r="Y26" s="166">
        <v>5.7732938939361924</v>
      </c>
      <c r="Z26" s="167">
        <v>7.4530091906314855</v>
      </c>
      <c r="AA26" s="168"/>
      <c r="AB26" s="154"/>
    </row>
    <row r="27" spans="1:36" ht="21.6" customHeight="1">
      <c r="R27" s="169" t="s">
        <v>58</v>
      </c>
      <c r="S27" s="152"/>
      <c r="T27" s="152"/>
      <c r="U27" s="152"/>
      <c r="V27" s="152"/>
      <c r="W27" s="152"/>
      <c r="X27" s="170">
        <v>57994</v>
      </c>
      <c r="Y27" s="170">
        <v>9466</v>
      </c>
      <c r="Z27" s="170">
        <v>67460</v>
      </c>
      <c r="AA27" s="171"/>
      <c r="AB27" s="154"/>
    </row>
    <row r="28" spans="1:36" ht="18" customHeight="1">
      <c r="R28" s="172" t="s">
        <v>59</v>
      </c>
      <c r="S28" s="173"/>
      <c r="T28" s="173"/>
      <c r="U28" s="173"/>
      <c r="V28" s="173"/>
      <c r="W28" s="174"/>
      <c r="X28" s="175">
        <v>9.1999999999999993</v>
      </c>
      <c r="Y28" s="175">
        <v>19.5</v>
      </c>
      <c r="Z28" s="175">
        <v>10.5</v>
      </c>
      <c r="AA28" s="176"/>
      <c r="AB28" s="154"/>
    </row>
    <row r="29" spans="1:36" ht="22.8" customHeight="1">
      <c r="R29" s="177" t="s">
        <v>60</v>
      </c>
      <c r="S29" s="164"/>
      <c r="T29" s="164"/>
      <c r="U29" s="164"/>
      <c r="V29" s="164"/>
      <c r="W29" s="165"/>
      <c r="X29" s="178">
        <v>-0.16008927460262001</v>
      </c>
      <c r="Y29" s="178">
        <v>-0.70393364646481071</v>
      </c>
      <c r="Z29" s="178">
        <v>-0.29018960089223944</v>
      </c>
      <c r="AA29" s="179"/>
      <c r="AB29" s="154"/>
    </row>
    <row r="30" spans="1:36" ht="21" customHeight="1">
      <c r="R30" s="180" t="s">
        <v>61</v>
      </c>
      <c r="S30" s="173"/>
      <c r="T30" s="173"/>
      <c r="U30" s="173"/>
      <c r="V30" s="173"/>
      <c r="W30" s="174"/>
      <c r="X30" s="175">
        <v>7.5</v>
      </c>
      <c r="Y30" s="175">
        <v>11.5</v>
      </c>
      <c r="Z30" s="175">
        <v>8</v>
      </c>
      <c r="AA30" s="149"/>
      <c r="AB30" s="154"/>
    </row>
    <row r="31" spans="1:36" ht="15">
      <c r="R31" s="181" t="s">
        <v>62</v>
      </c>
      <c r="S31" s="182"/>
      <c r="T31" s="182"/>
      <c r="U31" s="182"/>
      <c r="V31" s="182"/>
      <c r="W31" s="183"/>
      <c r="X31" s="184">
        <v>8.6</v>
      </c>
      <c r="Y31" s="184">
        <v>10.9</v>
      </c>
      <c r="Z31" s="185">
        <v>8.9</v>
      </c>
    </row>
  </sheetData>
  <sheetProtection selectLockedCells="1" selectUnlockedCells="1"/>
  <mergeCells count="42">
    <mergeCell ref="R28:W28"/>
    <mergeCell ref="R29:W29"/>
    <mergeCell ref="R30:W30"/>
    <mergeCell ref="R31:W31"/>
    <mergeCell ref="A21:C21"/>
    <mergeCell ref="A22:B22"/>
    <mergeCell ref="A23:C23"/>
    <mergeCell ref="R24:Z24"/>
    <mergeCell ref="R26:W26"/>
    <mergeCell ref="R27:W27"/>
    <mergeCell ref="T5:T6"/>
    <mergeCell ref="U5:U6"/>
    <mergeCell ref="AA5:AA6"/>
    <mergeCell ref="AB5:AB6"/>
    <mergeCell ref="A19:B19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Y27:Z27 X7:X18 AA28">
      <formula1>0</formula1>
      <formula2>0</formula2>
    </dataValidation>
  </dataValidations>
  <pageMargins left="0.39370078740157483" right="0" top="0" bottom="0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showZeros="0" topLeftCell="A10" workbookViewId="0">
      <selection activeCell="Q28" sqref="Q28"/>
    </sheetView>
  </sheetViews>
  <sheetFormatPr defaultRowHeight="13.2"/>
  <cols>
    <col min="1" max="1" width="3.77734375" customWidth="1"/>
    <col min="2" max="2" width="16" customWidth="1"/>
    <col min="5" max="20" width="8.109375" customWidth="1"/>
    <col min="21" max="24" width="6.109375" customWidth="1"/>
  </cols>
  <sheetData>
    <row r="2" spans="1:24" ht="18">
      <c r="A2" s="186" t="s">
        <v>63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8"/>
    </row>
    <row r="3" spans="1:24" ht="20.399999999999999">
      <c r="A3" s="189" t="s">
        <v>64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8"/>
    </row>
    <row r="4" spans="1:24" ht="21" thickBot="1">
      <c r="A4" s="190"/>
      <c r="B4" s="191" t="s">
        <v>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2"/>
      <c r="X4" s="193"/>
    </row>
    <row r="5" spans="1:24" ht="111.6" customHeight="1" thickBot="1">
      <c r="A5" s="194" t="s">
        <v>65</v>
      </c>
      <c r="B5" s="195" t="s">
        <v>66</v>
      </c>
      <c r="C5" s="196" t="s">
        <v>67</v>
      </c>
      <c r="D5" s="197" t="s">
        <v>68</v>
      </c>
      <c r="E5" s="198" t="s">
        <v>69</v>
      </c>
      <c r="F5" s="198" t="s">
        <v>70</v>
      </c>
      <c r="G5" s="198" t="s">
        <v>71</v>
      </c>
      <c r="H5" s="198" t="s">
        <v>72</v>
      </c>
      <c r="I5" s="198" t="s">
        <v>73</v>
      </c>
      <c r="J5" s="198" t="s">
        <v>74</v>
      </c>
      <c r="K5" s="198" t="s">
        <v>75</v>
      </c>
      <c r="L5" s="198" t="s">
        <v>76</v>
      </c>
      <c r="M5" s="198" t="s">
        <v>77</v>
      </c>
      <c r="N5" s="198" t="s">
        <v>78</v>
      </c>
      <c r="O5" s="198" t="s">
        <v>79</v>
      </c>
      <c r="P5" s="198" t="s">
        <v>80</v>
      </c>
      <c r="Q5" s="198" t="s">
        <v>81</v>
      </c>
      <c r="R5" s="198" t="s">
        <v>82</v>
      </c>
      <c r="S5" s="198" t="s">
        <v>83</v>
      </c>
      <c r="T5" s="199" t="s">
        <v>84</v>
      </c>
      <c r="U5" s="200" t="s">
        <v>85</v>
      </c>
      <c r="V5" s="201" t="s">
        <v>86</v>
      </c>
      <c r="W5" s="202" t="s">
        <v>87</v>
      </c>
      <c r="X5" s="201" t="s">
        <v>88</v>
      </c>
    </row>
    <row r="6" spans="1:24" ht="26.4">
      <c r="A6" s="194"/>
      <c r="B6" s="195"/>
      <c r="C6" s="203"/>
      <c r="D6" s="197"/>
      <c r="E6" s="204" t="s">
        <v>89</v>
      </c>
      <c r="F6" s="204" t="s">
        <v>90</v>
      </c>
      <c r="G6" s="204" t="s">
        <v>91</v>
      </c>
      <c r="H6" s="204" t="s">
        <v>92</v>
      </c>
      <c r="I6" s="204" t="s">
        <v>93</v>
      </c>
      <c r="J6" s="204" t="s">
        <v>94</v>
      </c>
      <c r="K6" s="205" t="s">
        <v>95</v>
      </c>
      <c r="L6" s="204" t="s">
        <v>96</v>
      </c>
      <c r="M6" s="204" t="s">
        <v>97</v>
      </c>
      <c r="N6" s="204" t="s">
        <v>98</v>
      </c>
      <c r="O6" s="204" t="s">
        <v>99</v>
      </c>
      <c r="P6" s="204" t="s">
        <v>100</v>
      </c>
      <c r="Q6" s="204" t="s">
        <v>101</v>
      </c>
      <c r="R6" s="204" t="s">
        <v>102</v>
      </c>
      <c r="S6" s="204" t="s">
        <v>103</v>
      </c>
      <c r="T6" s="206" t="s">
        <v>104</v>
      </c>
      <c r="U6" s="207" t="s">
        <v>105</v>
      </c>
      <c r="V6" s="208" t="s">
        <v>106</v>
      </c>
      <c r="W6" s="206" t="s">
        <v>107</v>
      </c>
      <c r="X6" s="208" t="s">
        <v>108</v>
      </c>
    </row>
    <row r="7" spans="1:24" ht="15.6">
      <c r="A7" s="209">
        <v>1</v>
      </c>
      <c r="B7" s="210" t="s">
        <v>35</v>
      </c>
      <c r="C7" s="211">
        <v>34552.5</v>
      </c>
      <c r="D7" s="212">
        <v>322</v>
      </c>
      <c r="E7" s="213">
        <v>2</v>
      </c>
      <c r="F7" s="213">
        <v>44</v>
      </c>
      <c r="G7" s="213">
        <v>0</v>
      </c>
      <c r="H7" s="213">
        <v>4</v>
      </c>
      <c r="I7" s="213">
        <v>1</v>
      </c>
      <c r="J7" s="213">
        <v>5</v>
      </c>
      <c r="K7" s="213">
        <v>159</v>
      </c>
      <c r="L7" s="213">
        <v>15</v>
      </c>
      <c r="M7" s="213">
        <v>19</v>
      </c>
      <c r="N7" s="213">
        <v>0</v>
      </c>
      <c r="O7" s="213">
        <v>1</v>
      </c>
      <c r="P7" s="213">
        <v>5</v>
      </c>
      <c r="Q7" s="213">
        <v>0</v>
      </c>
      <c r="R7" s="213">
        <v>2</v>
      </c>
      <c r="S7" s="213">
        <v>4</v>
      </c>
      <c r="T7" s="213">
        <v>16</v>
      </c>
      <c r="U7" s="213">
        <v>27</v>
      </c>
      <c r="V7" s="213">
        <v>18</v>
      </c>
      <c r="W7" s="214">
        <v>2</v>
      </c>
      <c r="X7" s="215">
        <v>0</v>
      </c>
    </row>
    <row r="8" spans="1:24" ht="15.6">
      <c r="A8" s="209">
        <v>2</v>
      </c>
      <c r="B8" s="210" t="s">
        <v>36</v>
      </c>
      <c r="C8" s="211">
        <v>8052.5</v>
      </c>
      <c r="D8" s="212">
        <v>97</v>
      </c>
      <c r="E8" s="213">
        <v>0</v>
      </c>
      <c r="F8" s="213">
        <v>13</v>
      </c>
      <c r="G8" s="213">
        <v>0</v>
      </c>
      <c r="H8" s="213">
        <v>0</v>
      </c>
      <c r="I8" s="213">
        <v>0</v>
      </c>
      <c r="J8" s="213">
        <v>2</v>
      </c>
      <c r="K8" s="213">
        <v>51</v>
      </c>
      <c r="L8" s="213">
        <v>4</v>
      </c>
      <c r="M8" s="213">
        <v>9</v>
      </c>
      <c r="N8" s="213">
        <v>0</v>
      </c>
      <c r="O8" s="213">
        <v>1</v>
      </c>
      <c r="P8" s="213">
        <v>0</v>
      </c>
      <c r="Q8" s="213">
        <v>0</v>
      </c>
      <c r="R8" s="213">
        <v>2</v>
      </c>
      <c r="S8" s="213">
        <v>0</v>
      </c>
      <c r="T8" s="213">
        <v>2</v>
      </c>
      <c r="U8" s="213">
        <v>12</v>
      </c>
      <c r="V8" s="213">
        <v>1</v>
      </c>
      <c r="W8" s="214">
        <v>0</v>
      </c>
      <c r="X8" s="215">
        <v>0</v>
      </c>
    </row>
    <row r="9" spans="1:24" ht="15.6">
      <c r="A9" s="209">
        <v>3</v>
      </c>
      <c r="B9" s="210" t="s">
        <v>37</v>
      </c>
      <c r="C9" s="211">
        <v>12383</v>
      </c>
      <c r="D9" s="212">
        <v>173</v>
      </c>
      <c r="E9" s="213">
        <v>1</v>
      </c>
      <c r="F9" s="213">
        <v>15</v>
      </c>
      <c r="G9" s="213">
        <v>1</v>
      </c>
      <c r="H9" s="213">
        <v>8</v>
      </c>
      <c r="I9" s="213">
        <v>0</v>
      </c>
      <c r="J9" s="213">
        <v>15</v>
      </c>
      <c r="K9" s="213">
        <v>56</v>
      </c>
      <c r="L9" s="213">
        <v>7</v>
      </c>
      <c r="M9" s="213">
        <v>16</v>
      </c>
      <c r="N9" s="213">
        <v>1</v>
      </c>
      <c r="O9" s="213">
        <v>0</v>
      </c>
      <c r="P9" s="213">
        <v>6</v>
      </c>
      <c r="Q9" s="213">
        <v>0</v>
      </c>
      <c r="R9" s="213">
        <v>0</v>
      </c>
      <c r="S9" s="213">
        <v>0</v>
      </c>
      <c r="T9" s="213">
        <v>21</v>
      </c>
      <c r="U9" s="213">
        <v>24</v>
      </c>
      <c r="V9" s="213">
        <v>2</v>
      </c>
      <c r="W9" s="214">
        <v>0</v>
      </c>
      <c r="X9" s="215">
        <v>1</v>
      </c>
    </row>
    <row r="10" spans="1:24" ht="15.6">
      <c r="A10" s="209">
        <v>4</v>
      </c>
      <c r="B10" s="210" t="s">
        <v>38</v>
      </c>
      <c r="C10" s="211">
        <v>13700.5</v>
      </c>
      <c r="D10" s="212">
        <v>146</v>
      </c>
      <c r="E10" s="213">
        <v>2</v>
      </c>
      <c r="F10" s="213">
        <v>21</v>
      </c>
      <c r="G10" s="213">
        <v>0</v>
      </c>
      <c r="H10" s="213">
        <v>2</v>
      </c>
      <c r="I10" s="213">
        <v>0</v>
      </c>
      <c r="J10" s="213">
        <v>15</v>
      </c>
      <c r="K10" s="213">
        <v>44</v>
      </c>
      <c r="L10" s="213">
        <v>6</v>
      </c>
      <c r="M10" s="213">
        <v>4</v>
      </c>
      <c r="N10" s="213">
        <v>1</v>
      </c>
      <c r="O10" s="213">
        <v>0</v>
      </c>
      <c r="P10" s="213">
        <v>6</v>
      </c>
      <c r="Q10" s="213">
        <v>0</v>
      </c>
      <c r="R10" s="213">
        <v>1</v>
      </c>
      <c r="S10" s="213">
        <v>0</v>
      </c>
      <c r="T10" s="213">
        <v>11</v>
      </c>
      <c r="U10" s="213">
        <v>24</v>
      </c>
      <c r="V10" s="213">
        <v>9</v>
      </c>
      <c r="W10" s="214">
        <v>0</v>
      </c>
      <c r="X10" s="215">
        <v>0</v>
      </c>
    </row>
    <row r="11" spans="1:24" ht="15.6">
      <c r="A11" s="216">
        <v>5</v>
      </c>
      <c r="B11" s="210" t="s">
        <v>39</v>
      </c>
      <c r="C11" s="211">
        <v>14117.5</v>
      </c>
      <c r="D11" s="212">
        <v>199</v>
      </c>
      <c r="E11" s="213">
        <v>2</v>
      </c>
      <c r="F11" s="213">
        <v>16</v>
      </c>
      <c r="G11" s="213">
        <v>0</v>
      </c>
      <c r="H11" s="213">
        <v>2</v>
      </c>
      <c r="I11" s="213">
        <v>0</v>
      </c>
      <c r="J11" s="213">
        <v>12</v>
      </c>
      <c r="K11" s="213">
        <v>45</v>
      </c>
      <c r="L11" s="213">
        <v>13</v>
      </c>
      <c r="M11" s="213">
        <v>8</v>
      </c>
      <c r="N11" s="213">
        <v>0</v>
      </c>
      <c r="O11" s="213">
        <v>0</v>
      </c>
      <c r="P11" s="213">
        <v>18</v>
      </c>
      <c r="Q11" s="213">
        <v>0</v>
      </c>
      <c r="R11" s="213">
        <v>0</v>
      </c>
      <c r="S11" s="213">
        <v>0</v>
      </c>
      <c r="T11" s="213">
        <v>42</v>
      </c>
      <c r="U11" s="213">
        <v>33</v>
      </c>
      <c r="V11" s="213">
        <v>8</v>
      </c>
      <c r="W11" s="214">
        <v>2</v>
      </c>
      <c r="X11" s="215">
        <v>0</v>
      </c>
    </row>
    <row r="12" spans="1:24" ht="15.6">
      <c r="A12" s="209">
        <v>6</v>
      </c>
      <c r="B12" s="210" t="s">
        <v>40</v>
      </c>
      <c r="C12" s="211">
        <v>11792.5</v>
      </c>
      <c r="D12" s="212">
        <v>115</v>
      </c>
      <c r="E12" s="213">
        <v>0</v>
      </c>
      <c r="F12" s="213">
        <v>17</v>
      </c>
      <c r="G12" s="213">
        <v>0</v>
      </c>
      <c r="H12" s="213">
        <v>0</v>
      </c>
      <c r="I12" s="213">
        <v>0</v>
      </c>
      <c r="J12" s="213">
        <v>2</v>
      </c>
      <c r="K12" s="213">
        <v>49</v>
      </c>
      <c r="L12" s="213">
        <v>6</v>
      </c>
      <c r="M12" s="213">
        <v>5</v>
      </c>
      <c r="N12" s="213">
        <v>0</v>
      </c>
      <c r="O12" s="213">
        <v>0</v>
      </c>
      <c r="P12" s="213">
        <v>1</v>
      </c>
      <c r="Q12" s="213">
        <v>0</v>
      </c>
      <c r="R12" s="213">
        <v>1</v>
      </c>
      <c r="S12" s="213">
        <v>0</v>
      </c>
      <c r="T12" s="213">
        <v>10</v>
      </c>
      <c r="U12" s="213">
        <v>20</v>
      </c>
      <c r="V12" s="213">
        <v>4</v>
      </c>
      <c r="W12" s="214">
        <v>0</v>
      </c>
      <c r="X12" s="215">
        <v>0</v>
      </c>
    </row>
    <row r="13" spans="1:24" ht="15.6">
      <c r="A13" s="209">
        <v>7</v>
      </c>
      <c r="B13" s="210" t="s">
        <v>41</v>
      </c>
      <c r="C13" s="211">
        <v>19687.5</v>
      </c>
      <c r="D13" s="212">
        <v>141</v>
      </c>
      <c r="E13" s="213">
        <v>2</v>
      </c>
      <c r="F13" s="213">
        <v>16</v>
      </c>
      <c r="G13" s="213">
        <v>0</v>
      </c>
      <c r="H13" s="213">
        <v>3</v>
      </c>
      <c r="I13" s="213">
        <v>0</v>
      </c>
      <c r="J13" s="213">
        <v>1</v>
      </c>
      <c r="K13" s="213">
        <v>60</v>
      </c>
      <c r="L13" s="213">
        <v>5</v>
      </c>
      <c r="M13" s="213">
        <v>9</v>
      </c>
      <c r="N13" s="213">
        <v>0</v>
      </c>
      <c r="O13" s="213">
        <v>0</v>
      </c>
      <c r="P13" s="213">
        <v>1</v>
      </c>
      <c r="Q13" s="213">
        <v>0</v>
      </c>
      <c r="R13" s="213">
        <v>5</v>
      </c>
      <c r="S13" s="213">
        <v>1</v>
      </c>
      <c r="T13" s="213">
        <v>1</v>
      </c>
      <c r="U13" s="213">
        <v>29</v>
      </c>
      <c r="V13" s="213">
        <v>8</v>
      </c>
      <c r="W13" s="214">
        <v>2</v>
      </c>
      <c r="X13" s="215">
        <v>0</v>
      </c>
    </row>
    <row r="14" spans="1:24" ht="15.6">
      <c r="A14" s="217">
        <v>8</v>
      </c>
      <c r="B14" s="210" t="s">
        <v>42</v>
      </c>
      <c r="C14" s="211">
        <v>14613</v>
      </c>
      <c r="D14" s="212">
        <v>134</v>
      </c>
      <c r="E14" s="213">
        <v>1</v>
      </c>
      <c r="F14" s="213">
        <v>12</v>
      </c>
      <c r="G14" s="213">
        <v>0</v>
      </c>
      <c r="H14" s="213">
        <v>2</v>
      </c>
      <c r="I14" s="213">
        <v>0</v>
      </c>
      <c r="J14" s="213">
        <v>3</v>
      </c>
      <c r="K14" s="213">
        <v>49</v>
      </c>
      <c r="L14" s="213">
        <v>4</v>
      </c>
      <c r="M14" s="213">
        <v>4</v>
      </c>
      <c r="N14" s="213">
        <v>0</v>
      </c>
      <c r="O14" s="213">
        <v>1</v>
      </c>
      <c r="P14" s="213">
        <v>4</v>
      </c>
      <c r="Q14" s="213">
        <v>0</v>
      </c>
      <c r="R14" s="213">
        <v>0</v>
      </c>
      <c r="S14" s="213">
        <v>0</v>
      </c>
      <c r="T14" s="213">
        <v>26</v>
      </c>
      <c r="U14" s="213">
        <v>25</v>
      </c>
      <c r="V14" s="213">
        <v>3</v>
      </c>
      <c r="W14" s="214">
        <v>0</v>
      </c>
      <c r="X14" s="215">
        <v>0</v>
      </c>
    </row>
    <row r="15" spans="1:24" ht="15.6">
      <c r="A15" s="209">
        <v>9</v>
      </c>
      <c r="B15" s="210" t="s">
        <v>43</v>
      </c>
      <c r="C15" s="211">
        <v>16125.5</v>
      </c>
      <c r="D15" s="212">
        <v>178</v>
      </c>
      <c r="E15" s="213">
        <v>3</v>
      </c>
      <c r="F15" s="213">
        <v>18</v>
      </c>
      <c r="G15" s="213">
        <v>0</v>
      </c>
      <c r="H15" s="213">
        <v>0</v>
      </c>
      <c r="I15" s="213">
        <v>0</v>
      </c>
      <c r="J15" s="213">
        <v>6</v>
      </c>
      <c r="K15" s="213">
        <v>66</v>
      </c>
      <c r="L15" s="213">
        <v>8</v>
      </c>
      <c r="M15" s="213">
        <v>7</v>
      </c>
      <c r="N15" s="213">
        <v>0</v>
      </c>
      <c r="O15" s="213">
        <v>0</v>
      </c>
      <c r="P15" s="213">
        <v>1</v>
      </c>
      <c r="Q15" s="213">
        <v>0</v>
      </c>
      <c r="R15" s="213">
        <v>1</v>
      </c>
      <c r="S15" s="213">
        <v>0</v>
      </c>
      <c r="T15" s="213">
        <v>38</v>
      </c>
      <c r="U15" s="213">
        <v>29</v>
      </c>
      <c r="V15" s="213">
        <v>1</v>
      </c>
      <c r="W15" s="214">
        <v>1</v>
      </c>
      <c r="X15" s="215">
        <v>1</v>
      </c>
    </row>
    <row r="16" spans="1:24" ht="15.6">
      <c r="A16" s="209">
        <v>10</v>
      </c>
      <c r="B16" s="218" t="s">
        <v>44</v>
      </c>
      <c r="C16" s="211">
        <v>10754</v>
      </c>
      <c r="D16" s="212">
        <v>116</v>
      </c>
      <c r="E16" s="213">
        <v>3</v>
      </c>
      <c r="F16" s="213">
        <v>19</v>
      </c>
      <c r="G16" s="213">
        <v>0</v>
      </c>
      <c r="H16" s="213">
        <v>1</v>
      </c>
      <c r="I16" s="213">
        <v>0</v>
      </c>
      <c r="J16" s="213">
        <v>15</v>
      </c>
      <c r="K16" s="213">
        <v>42</v>
      </c>
      <c r="L16" s="213">
        <v>2</v>
      </c>
      <c r="M16" s="213">
        <v>3</v>
      </c>
      <c r="N16" s="213">
        <v>1</v>
      </c>
      <c r="O16" s="213">
        <v>0</v>
      </c>
      <c r="P16" s="213">
        <v>1</v>
      </c>
      <c r="Q16" s="213">
        <v>0</v>
      </c>
      <c r="R16" s="213">
        <v>0</v>
      </c>
      <c r="S16" s="213">
        <v>1</v>
      </c>
      <c r="T16" s="213">
        <v>8</v>
      </c>
      <c r="U16" s="213">
        <v>14</v>
      </c>
      <c r="V16" s="213">
        <v>6</v>
      </c>
      <c r="W16" s="214">
        <v>2</v>
      </c>
      <c r="X16" s="215">
        <v>1</v>
      </c>
    </row>
    <row r="17" spans="1:24" ht="17.399999999999999">
      <c r="A17" s="219" t="s">
        <v>109</v>
      </c>
      <c r="B17" s="220" t="s">
        <v>45</v>
      </c>
      <c r="C17" s="221">
        <v>155778.5</v>
      </c>
      <c r="D17" s="222">
        <v>1621</v>
      </c>
      <c r="E17" s="222">
        <v>16</v>
      </c>
      <c r="F17" s="222">
        <v>191</v>
      </c>
      <c r="G17" s="222">
        <v>1</v>
      </c>
      <c r="H17" s="222">
        <v>22</v>
      </c>
      <c r="I17" s="222">
        <v>1</v>
      </c>
      <c r="J17" s="222">
        <v>76</v>
      </c>
      <c r="K17" s="222">
        <v>621</v>
      </c>
      <c r="L17" s="222">
        <v>70</v>
      </c>
      <c r="M17" s="222">
        <v>84</v>
      </c>
      <c r="N17" s="222">
        <v>3</v>
      </c>
      <c r="O17" s="222">
        <v>3</v>
      </c>
      <c r="P17" s="222">
        <v>43</v>
      </c>
      <c r="Q17" s="222">
        <v>0</v>
      </c>
      <c r="R17" s="222">
        <v>12</v>
      </c>
      <c r="S17" s="222">
        <v>6</v>
      </c>
      <c r="T17" s="222">
        <v>175</v>
      </c>
      <c r="U17" s="223">
        <v>237</v>
      </c>
      <c r="V17" s="224">
        <v>60</v>
      </c>
      <c r="W17" s="225">
        <v>9</v>
      </c>
      <c r="X17" s="226">
        <v>3</v>
      </c>
    </row>
    <row r="18" spans="1:24" ht="15.6">
      <c r="A18" s="209">
        <v>11</v>
      </c>
      <c r="B18" s="227" t="s">
        <v>110</v>
      </c>
      <c r="C18" s="228">
        <v>64617.5</v>
      </c>
      <c r="D18" s="212">
        <v>628</v>
      </c>
      <c r="E18" s="213">
        <v>14</v>
      </c>
      <c r="F18" s="213">
        <v>119</v>
      </c>
      <c r="G18" s="213">
        <v>0</v>
      </c>
      <c r="H18" s="213">
        <v>13</v>
      </c>
      <c r="I18" s="213">
        <v>0</v>
      </c>
      <c r="J18" s="213">
        <v>24</v>
      </c>
      <c r="K18" s="213">
        <v>226</v>
      </c>
      <c r="L18" s="213">
        <v>25</v>
      </c>
      <c r="M18" s="213">
        <v>30</v>
      </c>
      <c r="N18" s="213">
        <v>0</v>
      </c>
      <c r="O18" s="213">
        <v>1</v>
      </c>
      <c r="P18" s="213">
        <v>4</v>
      </c>
      <c r="Q18" s="213">
        <v>0</v>
      </c>
      <c r="R18" s="213">
        <v>1</v>
      </c>
      <c r="S18" s="213">
        <v>2</v>
      </c>
      <c r="T18" s="213">
        <v>52</v>
      </c>
      <c r="U18" s="213">
        <v>74</v>
      </c>
      <c r="V18" s="213">
        <v>43</v>
      </c>
      <c r="W18" s="214">
        <v>8</v>
      </c>
      <c r="X18" s="215">
        <v>5</v>
      </c>
    </row>
    <row r="19" spans="1:24" ht="34.799999999999997" customHeight="1">
      <c r="A19" s="229" t="s">
        <v>111</v>
      </c>
      <c r="B19" s="230"/>
      <c r="C19" s="221">
        <v>220396</v>
      </c>
      <c r="D19" s="231">
        <v>2249</v>
      </c>
      <c r="E19" s="231">
        <v>30</v>
      </c>
      <c r="F19" s="231">
        <v>310</v>
      </c>
      <c r="G19" s="231">
        <v>1</v>
      </c>
      <c r="H19" s="231">
        <v>35</v>
      </c>
      <c r="I19" s="231">
        <v>1</v>
      </c>
      <c r="J19" s="231">
        <v>100</v>
      </c>
      <c r="K19" s="231">
        <v>847</v>
      </c>
      <c r="L19" s="231">
        <v>95</v>
      </c>
      <c r="M19" s="231">
        <v>114</v>
      </c>
      <c r="N19" s="231">
        <v>3</v>
      </c>
      <c r="O19" s="231">
        <v>4</v>
      </c>
      <c r="P19" s="232">
        <v>47</v>
      </c>
      <c r="Q19" s="232">
        <v>0</v>
      </c>
      <c r="R19" s="232">
        <v>13</v>
      </c>
      <c r="S19" s="232">
        <v>8</v>
      </c>
      <c r="T19" s="232">
        <v>227</v>
      </c>
      <c r="U19" s="232">
        <v>311</v>
      </c>
      <c r="V19" s="233">
        <v>103</v>
      </c>
      <c r="W19" s="234">
        <v>17</v>
      </c>
      <c r="X19" s="235">
        <v>8</v>
      </c>
    </row>
    <row r="20" spans="1:24" ht="16.2" thickBot="1">
      <c r="A20" s="236" t="s">
        <v>112</v>
      </c>
      <c r="B20" s="236"/>
      <c r="C20" s="236"/>
      <c r="D20" s="237">
        <v>1</v>
      </c>
      <c r="E20" s="238">
        <v>1.3339261894175189E-2</v>
      </c>
      <c r="F20" s="238">
        <v>0.13783903957314361</v>
      </c>
      <c r="G20" s="239">
        <v>4.4464206313917296E-4</v>
      </c>
      <c r="H20" s="238">
        <v>1.5562472209871054E-2</v>
      </c>
      <c r="I20" s="239">
        <v>4.4464206313917296E-4</v>
      </c>
      <c r="J20" s="238">
        <v>4.4464206313917294E-2</v>
      </c>
      <c r="K20" s="238">
        <v>0.3766118274788795</v>
      </c>
      <c r="L20" s="238">
        <v>4.2240995998221433E-2</v>
      </c>
      <c r="M20" s="238">
        <v>5.0689195197865716E-2</v>
      </c>
      <c r="N20" s="239">
        <v>1.3339261894175188E-3</v>
      </c>
      <c r="O20" s="238">
        <v>1.7785682525566918E-3</v>
      </c>
      <c r="P20" s="238">
        <v>2.0898176967541128E-2</v>
      </c>
      <c r="Q20" s="238">
        <v>0</v>
      </c>
      <c r="R20" s="238">
        <v>5.7803468208092483E-3</v>
      </c>
      <c r="S20" s="238">
        <v>3.5571365051133837E-3</v>
      </c>
      <c r="T20" s="238">
        <v>0.10093374833259226</v>
      </c>
      <c r="U20" s="240">
        <v>0.1382836816362828</v>
      </c>
      <c r="V20" s="241">
        <v>4.5798132503334817E-2</v>
      </c>
      <c r="W20" s="242"/>
      <c r="X20" s="243"/>
    </row>
    <row r="21" spans="1:24" ht="28.8" customHeight="1">
      <c r="A21" s="244" t="s">
        <v>113</v>
      </c>
      <c r="B21" s="245"/>
      <c r="C21" s="246"/>
      <c r="D21" s="247">
        <v>1115.3364852356667</v>
      </c>
      <c r="E21" s="247">
        <v>14.877765476687417</v>
      </c>
      <c r="F21" s="247">
        <v>153.73690992576996</v>
      </c>
      <c r="G21" s="247">
        <v>0.49592551588958056</v>
      </c>
      <c r="H21" s="247">
        <v>17.357393056135319</v>
      </c>
      <c r="I21" s="247">
        <v>0.49592551588958056</v>
      </c>
      <c r="J21" s="247">
        <v>49.592551588958059</v>
      </c>
      <c r="K21" s="247">
        <v>420.04891195847478</v>
      </c>
      <c r="L21" s="247">
        <v>47.112924009510152</v>
      </c>
      <c r="M21" s="247">
        <v>56.535508811412186</v>
      </c>
      <c r="N21" s="247">
        <v>1.4877765476687417</v>
      </c>
      <c r="O21" s="247">
        <v>1.9837020635583222</v>
      </c>
      <c r="P21" s="247">
        <v>23.308499246810285</v>
      </c>
      <c r="Q21" s="247">
        <v>0</v>
      </c>
      <c r="R21" s="247">
        <v>484.7</v>
      </c>
      <c r="S21" s="247">
        <v>3.9674041271166445</v>
      </c>
      <c r="T21" s="247">
        <v>112.57509210693479</v>
      </c>
      <c r="U21" s="247">
        <v>154.23283544165955</v>
      </c>
      <c r="V21" s="247">
        <v>51.080328136626797</v>
      </c>
      <c r="W21" s="247">
        <v>8.4307337701228704</v>
      </c>
      <c r="X21" s="247">
        <v>3.9674041271166445</v>
      </c>
    </row>
    <row r="22" spans="1:24" ht="19.8" customHeight="1">
      <c r="A22" s="248" t="s">
        <v>114</v>
      </c>
      <c r="B22" s="249"/>
      <c r="C22" s="250"/>
      <c r="D22" s="251">
        <v>1022.6</v>
      </c>
      <c r="E22" s="251">
        <v>14</v>
      </c>
      <c r="F22" s="251">
        <v>176.5</v>
      </c>
      <c r="G22" s="251">
        <v>0.5</v>
      </c>
      <c r="H22" s="251">
        <v>15</v>
      </c>
      <c r="I22" s="251">
        <v>0.5</v>
      </c>
      <c r="J22" s="251">
        <v>30.9</v>
      </c>
      <c r="K22" s="251">
        <v>417.8</v>
      </c>
      <c r="L22" s="251">
        <v>40.9</v>
      </c>
      <c r="M22" s="251">
        <v>52.4</v>
      </c>
      <c r="N22" s="251">
        <v>0.5</v>
      </c>
      <c r="O22" s="251">
        <v>3</v>
      </c>
      <c r="P22" s="251">
        <v>30.9</v>
      </c>
      <c r="Q22" s="251"/>
      <c r="R22" s="251">
        <v>672.7</v>
      </c>
      <c r="S22" s="251">
        <v>4</v>
      </c>
      <c r="T22" s="252">
        <v>96.2</v>
      </c>
      <c r="U22" s="252">
        <v>131.1</v>
      </c>
      <c r="V22" s="251"/>
      <c r="W22" s="251">
        <v>6</v>
      </c>
      <c r="X22" s="253"/>
    </row>
    <row r="23" spans="1:24" ht="31.8" customHeight="1">
      <c r="A23" s="254" t="s">
        <v>115</v>
      </c>
      <c r="B23" s="255"/>
      <c r="C23" s="255"/>
      <c r="D23" s="256">
        <v>9.0686959941000067E-2</v>
      </c>
      <c r="E23" s="256">
        <v>6.2697534049101167E-2</v>
      </c>
      <c r="F23" s="256">
        <v>-0.12896934886249312</v>
      </c>
      <c r="G23" s="256">
        <v>-8.1489682208388814E-3</v>
      </c>
      <c r="H23" s="256">
        <v>0.15715953707568797</v>
      </c>
      <c r="I23" s="256">
        <v>-8.1489682208388814E-3</v>
      </c>
      <c r="J23" s="256">
        <v>0.60493694462647452</v>
      </c>
      <c r="K23" s="256">
        <v>5.3827476267944707E-3</v>
      </c>
      <c r="L23" s="256">
        <v>0.15190523250636079</v>
      </c>
      <c r="M23" s="256">
        <v>7.8921923881911882E-2</v>
      </c>
      <c r="N23" s="256" t="s">
        <v>191</v>
      </c>
      <c r="O23" s="256">
        <v>-0.33876597881389259</v>
      </c>
      <c r="P23" s="256">
        <v>-0.24567963602555709</v>
      </c>
      <c r="Q23" s="256"/>
      <c r="R23" s="256">
        <v>-0.27945161168383625</v>
      </c>
      <c r="S23" s="256">
        <v>-8.1489682208388814E-3</v>
      </c>
      <c r="T23" s="256">
        <v>0.1702192526708397</v>
      </c>
      <c r="U23" s="256">
        <v>0.17645183403249076</v>
      </c>
      <c r="V23" s="257"/>
      <c r="W23" s="257">
        <v>0.40512229502047847</v>
      </c>
      <c r="X23" s="257"/>
    </row>
    <row r="24" spans="1:24" ht="13.8">
      <c r="A24" s="248" t="s">
        <v>116</v>
      </c>
      <c r="B24" s="249"/>
      <c r="C24" s="250"/>
      <c r="D24" s="258">
        <v>2051</v>
      </c>
      <c r="E24" s="258">
        <v>28</v>
      </c>
      <c r="F24" s="258">
        <v>354</v>
      </c>
      <c r="G24" s="258">
        <v>1</v>
      </c>
      <c r="H24" s="258">
        <v>30</v>
      </c>
      <c r="I24" s="258">
        <v>1</v>
      </c>
      <c r="J24" s="258">
        <v>62</v>
      </c>
      <c r="K24" s="258">
        <v>938</v>
      </c>
      <c r="L24" s="258">
        <v>82</v>
      </c>
      <c r="M24" s="258">
        <v>105</v>
      </c>
      <c r="N24" s="258">
        <v>1</v>
      </c>
      <c r="O24" s="258">
        <v>6</v>
      </c>
      <c r="P24" s="258">
        <v>62</v>
      </c>
      <c r="Q24" s="258"/>
      <c r="R24" s="258">
        <v>17</v>
      </c>
      <c r="S24" s="258">
        <v>8</v>
      </c>
      <c r="T24" s="258">
        <v>193</v>
      </c>
      <c r="U24" s="258">
        <v>263</v>
      </c>
      <c r="V24" s="258"/>
      <c r="W24" s="259">
        <v>12</v>
      </c>
      <c r="X24" s="243"/>
    </row>
    <row r="25" spans="1:24" ht="13.8">
      <c r="A25" s="260" t="s">
        <v>117</v>
      </c>
      <c r="B25" s="249"/>
      <c r="C25" s="250"/>
      <c r="D25" s="251">
        <v>1004.1</v>
      </c>
      <c r="E25" s="251">
        <v>14.5</v>
      </c>
      <c r="F25" s="251">
        <v>151</v>
      </c>
      <c r="G25" s="251">
        <v>1</v>
      </c>
      <c r="H25" s="251">
        <v>17.5</v>
      </c>
      <c r="I25" s="251"/>
      <c r="J25" s="251">
        <v>41.5</v>
      </c>
      <c r="K25" s="251">
        <v>419</v>
      </c>
      <c r="L25" s="251">
        <v>39.5</v>
      </c>
      <c r="M25" s="251">
        <v>54</v>
      </c>
      <c r="N25" s="251">
        <v>1</v>
      </c>
      <c r="O25" s="251">
        <v>3.5</v>
      </c>
      <c r="P25" s="251">
        <v>17</v>
      </c>
      <c r="Q25" s="251">
        <v>70.900000000000006</v>
      </c>
      <c r="R25" s="251">
        <v>956.9</v>
      </c>
      <c r="S25" s="251">
        <v>1.5</v>
      </c>
      <c r="T25" s="252">
        <v>87.5</v>
      </c>
      <c r="U25" s="251">
        <v>141</v>
      </c>
      <c r="V25" s="261"/>
      <c r="W25" s="251">
        <v>7</v>
      </c>
      <c r="X25" s="253"/>
    </row>
    <row r="26" spans="1:24" ht="15.6">
      <c r="A26" s="263"/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193"/>
      <c r="V26" s="193"/>
      <c r="W26" s="192"/>
      <c r="X26" s="193"/>
    </row>
    <row r="27" spans="1:24">
      <c r="A27" s="193" t="s">
        <v>119</v>
      </c>
      <c r="B27" s="265" t="s">
        <v>120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2"/>
      <c r="X27" s="193"/>
    </row>
    <row r="28" spans="1:24">
      <c r="A28" s="193" t="s">
        <v>121</v>
      </c>
      <c r="B28" s="193" t="s">
        <v>122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2"/>
      <c r="X28" s="193"/>
    </row>
    <row r="29" spans="1:24">
      <c r="B29" t="s">
        <v>190</v>
      </c>
    </row>
  </sheetData>
  <mergeCells count="14">
    <mergeCell ref="A25:C25"/>
    <mergeCell ref="B27:L27"/>
    <mergeCell ref="A19:B19"/>
    <mergeCell ref="A20:C20"/>
    <mergeCell ref="A21:C21"/>
    <mergeCell ref="A22:C22"/>
    <mergeCell ref="A23:C23"/>
    <mergeCell ref="A24:C24"/>
    <mergeCell ref="A2:V2"/>
    <mergeCell ref="A3:V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Zeros="0" topLeftCell="A10" workbookViewId="0">
      <selection activeCell="M30" sqref="M30"/>
    </sheetView>
  </sheetViews>
  <sheetFormatPr defaultRowHeight="13.2"/>
  <cols>
    <col min="1" max="1" width="4" customWidth="1"/>
    <col min="2" max="2" width="14.88671875" customWidth="1"/>
    <col min="3" max="3" width="11.44140625" customWidth="1"/>
    <col min="17" max="17" width="6.21875" customWidth="1"/>
    <col min="22" max="24" width="6" customWidth="1"/>
  </cols>
  <sheetData>
    <row r="1" spans="1:24" ht="27.6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193"/>
    </row>
    <row r="2" spans="1:24" ht="20.399999999999999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193"/>
    </row>
    <row r="3" spans="1:24" ht="21" thickBot="1">
      <c r="A3" s="190"/>
      <c r="B3" s="191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3"/>
    </row>
    <row r="4" spans="1:24" ht="127.8" thickBot="1">
      <c r="A4" s="194" t="s">
        <v>65</v>
      </c>
      <c r="B4" s="195" t="s">
        <v>66</v>
      </c>
      <c r="C4" s="196" t="s">
        <v>124</v>
      </c>
      <c r="D4" s="197" t="s">
        <v>68</v>
      </c>
      <c r="E4" s="198" t="s">
        <v>69</v>
      </c>
      <c r="F4" s="198" t="s">
        <v>70</v>
      </c>
      <c r="G4" s="198" t="s">
        <v>71</v>
      </c>
      <c r="H4" s="198" t="s">
        <v>72</v>
      </c>
      <c r="I4" s="198" t="s">
        <v>73</v>
      </c>
      <c r="J4" s="198" t="s">
        <v>74</v>
      </c>
      <c r="K4" s="198" t="s">
        <v>75</v>
      </c>
      <c r="L4" s="198" t="s">
        <v>76</v>
      </c>
      <c r="M4" s="198" t="s">
        <v>77</v>
      </c>
      <c r="N4" s="198" t="s">
        <v>78</v>
      </c>
      <c r="O4" s="198" t="s">
        <v>79</v>
      </c>
      <c r="P4" s="198" t="s">
        <v>80</v>
      </c>
      <c r="Q4" s="198" t="s">
        <v>81</v>
      </c>
      <c r="R4" s="198" t="s">
        <v>82</v>
      </c>
      <c r="S4" s="198" t="s">
        <v>83</v>
      </c>
      <c r="T4" s="199" t="s">
        <v>84</v>
      </c>
      <c r="U4" s="200" t="s">
        <v>85</v>
      </c>
      <c r="V4" s="201" t="s">
        <v>86</v>
      </c>
      <c r="W4" s="202" t="s">
        <v>87</v>
      </c>
      <c r="X4" s="201" t="s">
        <v>88</v>
      </c>
    </row>
    <row r="5" spans="1:24" ht="26.4">
      <c r="A5" s="194"/>
      <c r="B5" s="195"/>
      <c r="C5" s="203"/>
      <c r="D5" s="197"/>
      <c r="E5" s="269" t="s">
        <v>89</v>
      </c>
      <c r="F5" s="269" t="s">
        <v>90</v>
      </c>
      <c r="G5" s="269" t="s">
        <v>91</v>
      </c>
      <c r="H5" s="269" t="s">
        <v>92</v>
      </c>
      <c r="I5" s="269" t="s">
        <v>93</v>
      </c>
      <c r="J5" s="269" t="s">
        <v>94</v>
      </c>
      <c r="K5" s="270" t="s">
        <v>95</v>
      </c>
      <c r="L5" s="269" t="s">
        <v>96</v>
      </c>
      <c r="M5" s="269" t="s">
        <v>97</v>
      </c>
      <c r="N5" s="269" t="s">
        <v>98</v>
      </c>
      <c r="O5" s="269" t="s">
        <v>99</v>
      </c>
      <c r="P5" s="269" t="s">
        <v>100</v>
      </c>
      <c r="Q5" s="269" t="s">
        <v>101</v>
      </c>
      <c r="R5" s="269" t="s">
        <v>102</v>
      </c>
      <c r="S5" s="269" t="s">
        <v>103</v>
      </c>
      <c r="T5" s="271" t="s">
        <v>104</v>
      </c>
      <c r="U5" s="272" t="s">
        <v>105</v>
      </c>
      <c r="V5" s="208" t="s">
        <v>106</v>
      </c>
      <c r="W5" s="206" t="s">
        <v>107</v>
      </c>
      <c r="X5" s="208" t="s">
        <v>108</v>
      </c>
    </row>
    <row r="6" spans="1:24">
      <c r="A6" s="273">
        <v>1</v>
      </c>
      <c r="B6" s="274" t="s">
        <v>35</v>
      </c>
      <c r="C6" s="275">
        <v>34552.5</v>
      </c>
      <c r="D6" s="276">
        <v>1018.5833152449171</v>
      </c>
      <c r="E6" s="277">
        <v>6.3266044425150127</v>
      </c>
      <c r="F6" s="277">
        <v>139.18529773533029</v>
      </c>
      <c r="G6" s="277">
        <v>0</v>
      </c>
      <c r="H6" s="277">
        <v>12.653208885030025</v>
      </c>
      <c r="I6" s="277">
        <v>3.1633022212575064</v>
      </c>
      <c r="J6" s="277">
        <v>15.816511106287532</v>
      </c>
      <c r="K6" s="277">
        <v>502.9650531799436</v>
      </c>
      <c r="L6" s="277">
        <v>47.449533318862599</v>
      </c>
      <c r="M6" s="277">
        <v>60.102742203892625</v>
      </c>
      <c r="N6" s="277">
        <v>0</v>
      </c>
      <c r="O6" s="277">
        <v>3.1633022212575064</v>
      </c>
      <c r="P6" s="277">
        <v>15.816511106287532</v>
      </c>
      <c r="Q6" s="277">
        <v>0</v>
      </c>
      <c r="R6" s="277">
        <v>699.30069930069931</v>
      </c>
      <c r="S6" s="277">
        <v>12.653208885030025</v>
      </c>
      <c r="T6" s="277">
        <v>50.612835540120102</v>
      </c>
      <c r="U6" s="277">
        <v>85.409159973952669</v>
      </c>
      <c r="V6" s="277">
        <v>56.939439982635115</v>
      </c>
      <c r="W6" s="277">
        <v>6.3266044425150127</v>
      </c>
      <c r="X6" s="277">
        <v>0</v>
      </c>
    </row>
    <row r="7" spans="1:24">
      <c r="A7" s="273">
        <v>2</v>
      </c>
      <c r="B7" s="274" t="s">
        <v>36</v>
      </c>
      <c r="C7" s="275">
        <v>8052.5</v>
      </c>
      <c r="D7" s="276">
        <v>1316.622167028873</v>
      </c>
      <c r="E7" s="277">
        <v>0</v>
      </c>
      <c r="F7" s="277">
        <v>176.4545172306737</v>
      </c>
      <c r="G7" s="277">
        <v>0</v>
      </c>
      <c r="H7" s="277">
        <v>0</v>
      </c>
      <c r="I7" s="277">
        <v>0</v>
      </c>
      <c r="J7" s="277">
        <v>27.146848804719031</v>
      </c>
      <c r="K7" s="277">
        <v>692.24464452033533</v>
      </c>
      <c r="L7" s="277">
        <v>54.293697609438063</v>
      </c>
      <c r="M7" s="277">
        <v>122.16081962123563</v>
      </c>
      <c r="N7" s="277">
        <v>0</v>
      </c>
      <c r="O7" s="277">
        <v>13.573424402359516</v>
      </c>
      <c r="P7" s="277">
        <v>0</v>
      </c>
      <c r="Q7" s="277">
        <v>0</v>
      </c>
      <c r="R7" s="277">
        <v>2739.7260273972602</v>
      </c>
      <c r="S7" s="277">
        <v>0</v>
      </c>
      <c r="T7" s="277">
        <v>27.146848804719031</v>
      </c>
      <c r="U7" s="277">
        <v>162.88109282831417</v>
      </c>
      <c r="V7" s="277">
        <v>13.573424402359516</v>
      </c>
      <c r="W7" s="277">
        <v>0</v>
      </c>
      <c r="X7" s="277">
        <v>0</v>
      </c>
    </row>
    <row r="8" spans="1:24">
      <c r="A8" s="273">
        <v>3</v>
      </c>
      <c r="B8" s="274" t="s">
        <v>37</v>
      </c>
      <c r="C8" s="275">
        <v>12383</v>
      </c>
      <c r="D8" s="276">
        <v>1527.0047645966245</v>
      </c>
      <c r="E8" s="277">
        <v>8.8266171363966723</v>
      </c>
      <c r="F8" s="277">
        <v>132.39925704595009</v>
      </c>
      <c r="G8" s="277">
        <v>8.8266171363966723</v>
      </c>
      <c r="H8" s="277">
        <v>70.612937091173379</v>
      </c>
      <c r="I8" s="277">
        <v>0</v>
      </c>
      <c r="J8" s="277">
        <v>132.39925704595009</v>
      </c>
      <c r="K8" s="277">
        <v>494.29055963821367</v>
      </c>
      <c r="L8" s="277">
        <v>61.786319954776708</v>
      </c>
      <c r="M8" s="277">
        <v>141.22587418234676</v>
      </c>
      <c r="N8" s="277">
        <v>8.8266171363966723</v>
      </c>
      <c r="O8" s="277">
        <v>0</v>
      </c>
      <c r="P8" s="277">
        <v>52.959702818380038</v>
      </c>
      <c r="Q8" s="277">
        <v>0</v>
      </c>
      <c r="R8" s="277">
        <v>0</v>
      </c>
      <c r="S8" s="277">
        <v>0</v>
      </c>
      <c r="T8" s="277">
        <v>185.3589598643301</v>
      </c>
      <c r="U8" s="277">
        <v>211.83881127352015</v>
      </c>
      <c r="V8" s="277">
        <v>17.653234272793345</v>
      </c>
      <c r="W8" s="277">
        <v>0</v>
      </c>
      <c r="X8" s="277">
        <v>8.8266171363966723</v>
      </c>
    </row>
    <row r="9" spans="1:24">
      <c r="A9" s="273">
        <v>4</v>
      </c>
      <c r="B9" s="274" t="s">
        <v>38</v>
      </c>
      <c r="C9" s="275">
        <v>13700.5</v>
      </c>
      <c r="D9" s="276">
        <v>1164.760410204007</v>
      </c>
      <c r="E9" s="277">
        <v>15.955622057589137</v>
      </c>
      <c r="F9" s="277">
        <v>167.53403160468596</v>
      </c>
      <c r="G9" s="277">
        <v>0</v>
      </c>
      <c r="H9" s="277">
        <v>15.955622057589137</v>
      </c>
      <c r="I9" s="277">
        <v>0</v>
      </c>
      <c r="J9" s="277">
        <v>119.66716543191855</v>
      </c>
      <c r="K9" s="277">
        <v>351.02368526696108</v>
      </c>
      <c r="L9" s="277">
        <v>47.866866172767416</v>
      </c>
      <c r="M9" s="277">
        <v>31.911244115178274</v>
      </c>
      <c r="N9" s="277">
        <v>7.9778110287945685</v>
      </c>
      <c r="O9" s="277">
        <v>0</v>
      </c>
      <c r="P9" s="277">
        <v>47.866866172767416</v>
      </c>
      <c r="Q9" s="277">
        <v>0</v>
      </c>
      <c r="R9" s="277">
        <v>625</v>
      </c>
      <c r="S9" s="277">
        <v>0</v>
      </c>
      <c r="T9" s="277">
        <v>87.75592131674027</v>
      </c>
      <c r="U9" s="277">
        <v>191.46746469106967</v>
      </c>
      <c r="V9" s="277">
        <v>71.800299259151117</v>
      </c>
      <c r="W9" s="277">
        <v>0</v>
      </c>
      <c r="X9" s="277">
        <v>0</v>
      </c>
    </row>
    <row r="10" spans="1:24">
      <c r="A10" s="278">
        <v>5</v>
      </c>
      <c r="B10" s="274" t="s">
        <v>39</v>
      </c>
      <c r="C10" s="275">
        <v>14117.5</v>
      </c>
      <c r="D10" s="276">
        <v>1540.6906321940853</v>
      </c>
      <c r="E10" s="277">
        <v>15.484327961749601</v>
      </c>
      <c r="F10" s="277">
        <v>123.87462369399681</v>
      </c>
      <c r="G10" s="277">
        <v>0</v>
      </c>
      <c r="H10" s="277">
        <v>15.484327961749601</v>
      </c>
      <c r="I10" s="277">
        <v>0</v>
      </c>
      <c r="J10" s="277">
        <v>92.905967770497597</v>
      </c>
      <c r="K10" s="277">
        <v>348.39737913936602</v>
      </c>
      <c r="L10" s="277">
        <v>100.6481317513724</v>
      </c>
      <c r="M10" s="277">
        <v>61.937311846998405</v>
      </c>
      <c r="N10" s="277">
        <v>0</v>
      </c>
      <c r="O10" s="277">
        <v>0</v>
      </c>
      <c r="P10" s="277">
        <v>139.35895165574641</v>
      </c>
      <c r="Q10" s="277">
        <v>0</v>
      </c>
      <c r="R10" s="277">
        <v>0</v>
      </c>
      <c r="S10" s="277">
        <v>0</v>
      </c>
      <c r="T10" s="277">
        <v>325.1708871967416</v>
      </c>
      <c r="U10" s="277">
        <v>255.49141136886843</v>
      </c>
      <c r="V10" s="277">
        <v>61.937311846998405</v>
      </c>
      <c r="W10" s="277">
        <v>15.484327961749601</v>
      </c>
      <c r="X10" s="277">
        <v>0</v>
      </c>
    </row>
    <row r="11" spans="1:24">
      <c r="A11" s="273">
        <v>6</v>
      </c>
      <c r="B11" s="274" t="s">
        <v>40</v>
      </c>
      <c r="C11" s="275">
        <v>11792.5</v>
      </c>
      <c r="D11" s="276">
        <v>1065.8893364426542</v>
      </c>
      <c r="E11" s="277">
        <v>0</v>
      </c>
      <c r="F11" s="277">
        <v>157.56624973500104</v>
      </c>
      <c r="G11" s="277">
        <v>0</v>
      </c>
      <c r="H11" s="277">
        <v>0</v>
      </c>
      <c r="I11" s="277">
        <v>0</v>
      </c>
      <c r="J11" s="277">
        <v>18.537205851176594</v>
      </c>
      <c r="K11" s="277">
        <v>454.16154335382657</v>
      </c>
      <c r="L11" s="277">
        <v>55.61161755352979</v>
      </c>
      <c r="M11" s="277">
        <v>46.343014627941486</v>
      </c>
      <c r="N11" s="277">
        <v>0</v>
      </c>
      <c r="O11" s="277">
        <v>0</v>
      </c>
      <c r="P11" s="277">
        <v>9.2686029255882971</v>
      </c>
      <c r="Q11" s="277">
        <v>0</v>
      </c>
      <c r="R11" s="277">
        <v>555.55555555555554</v>
      </c>
      <c r="S11" s="277">
        <v>0</v>
      </c>
      <c r="T11" s="277">
        <v>92.686029255882971</v>
      </c>
      <c r="U11" s="277">
        <v>185.37205851176594</v>
      </c>
      <c r="V11" s="277">
        <v>37.074411702353189</v>
      </c>
      <c r="W11" s="277">
        <v>0</v>
      </c>
      <c r="X11" s="277">
        <v>0</v>
      </c>
    </row>
    <row r="12" spans="1:24">
      <c r="A12" s="273">
        <v>7</v>
      </c>
      <c r="B12" s="274" t="s">
        <v>41</v>
      </c>
      <c r="C12" s="275">
        <v>19687.5</v>
      </c>
      <c r="D12" s="276">
        <v>782.79619047619042</v>
      </c>
      <c r="E12" s="277">
        <v>11.103492063492062</v>
      </c>
      <c r="F12" s="277">
        <v>88.827936507936499</v>
      </c>
      <c r="G12" s="277">
        <v>0</v>
      </c>
      <c r="H12" s="277">
        <v>16.655238095238094</v>
      </c>
      <c r="I12" s="277">
        <v>0</v>
      </c>
      <c r="J12" s="277">
        <v>5.5517460317460312</v>
      </c>
      <c r="K12" s="277">
        <v>333.10476190476192</v>
      </c>
      <c r="L12" s="277">
        <v>27.758730158730156</v>
      </c>
      <c r="M12" s="277">
        <v>49.965714285714284</v>
      </c>
      <c r="N12" s="277">
        <v>0</v>
      </c>
      <c r="O12" s="277">
        <v>0</v>
      </c>
      <c r="P12" s="277">
        <v>5.5517460317460312</v>
      </c>
      <c r="Q12" s="277">
        <v>0</v>
      </c>
      <c r="R12" s="277">
        <v>1748.2517482517483</v>
      </c>
      <c r="S12" s="277">
        <v>5.5517460317460312</v>
      </c>
      <c r="T12" s="277">
        <v>5.5517460317460312</v>
      </c>
      <c r="U12" s="277">
        <v>161.00063492063489</v>
      </c>
      <c r="V12" s="277">
        <v>44.41396825396825</v>
      </c>
      <c r="W12" s="277">
        <v>11.103492063492062</v>
      </c>
      <c r="X12" s="277">
        <v>0</v>
      </c>
    </row>
    <row r="13" spans="1:24">
      <c r="A13" s="279">
        <v>8</v>
      </c>
      <c r="B13" s="274" t="s">
        <v>42</v>
      </c>
      <c r="C13" s="275">
        <v>14613</v>
      </c>
      <c r="D13" s="276">
        <v>1002.2719496338875</v>
      </c>
      <c r="E13" s="277">
        <v>7.479641415178266</v>
      </c>
      <c r="F13" s="277">
        <v>89.755696982139185</v>
      </c>
      <c r="G13" s="277">
        <v>0</v>
      </c>
      <c r="H13" s="277">
        <v>14.959282830356532</v>
      </c>
      <c r="I13" s="277">
        <v>0</v>
      </c>
      <c r="J13" s="277">
        <v>22.438924245534796</v>
      </c>
      <c r="K13" s="277">
        <v>366.50242934373506</v>
      </c>
      <c r="L13" s="277">
        <v>29.918565660713064</v>
      </c>
      <c r="M13" s="277">
        <v>29.918565660713064</v>
      </c>
      <c r="N13" s="277">
        <v>0</v>
      </c>
      <c r="O13" s="277">
        <v>7.479641415178266</v>
      </c>
      <c r="P13" s="277">
        <v>29.918565660713064</v>
      </c>
      <c r="Q13" s="277">
        <v>0</v>
      </c>
      <c r="R13" s="277">
        <v>0</v>
      </c>
      <c r="S13" s="277">
        <v>0</v>
      </c>
      <c r="T13" s="277">
        <v>194.4706767946349</v>
      </c>
      <c r="U13" s="277">
        <v>186.99103537945663</v>
      </c>
      <c r="V13" s="277">
        <v>22.438924245534796</v>
      </c>
      <c r="W13" s="277">
        <v>0</v>
      </c>
      <c r="X13" s="277">
        <v>0</v>
      </c>
    </row>
    <row r="14" spans="1:24">
      <c r="A14" s="273">
        <v>9</v>
      </c>
      <c r="B14" s="274" t="s">
        <v>43</v>
      </c>
      <c r="C14" s="275">
        <v>16125.5</v>
      </c>
      <c r="D14" s="276">
        <v>1206.4990232860996</v>
      </c>
      <c r="E14" s="277">
        <v>20.334253201451116</v>
      </c>
      <c r="F14" s="277">
        <v>122.0055192087067</v>
      </c>
      <c r="G14" s="277">
        <v>0</v>
      </c>
      <c r="H14" s="277">
        <v>0</v>
      </c>
      <c r="I14" s="277">
        <v>0</v>
      </c>
      <c r="J14" s="277">
        <v>40.668506402902231</v>
      </c>
      <c r="K14" s="277">
        <v>447.3535704319246</v>
      </c>
      <c r="L14" s="277">
        <v>54.224675203869651</v>
      </c>
      <c r="M14" s="277">
        <v>47.446590803385938</v>
      </c>
      <c r="N14" s="277">
        <v>0</v>
      </c>
      <c r="O14" s="277">
        <v>0</v>
      </c>
      <c r="P14" s="277">
        <v>6.7780844004837064</v>
      </c>
      <c r="Q14" s="277">
        <v>0</v>
      </c>
      <c r="R14" s="277">
        <v>534.75935828877004</v>
      </c>
      <c r="S14" s="277">
        <v>0</v>
      </c>
      <c r="T14" s="277">
        <v>257.56720721838082</v>
      </c>
      <c r="U14" s="277">
        <v>196.56444761402747</v>
      </c>
      <c r="V14" s="277">
        <v>6.7780844004837064</v>
      </c>
      <c r="W14" s="277">
        <v>6.7780844004837064</v>
      </c>
      <c r="X14" s="277">
        <v>6.7780844004837064</v>
      </c>
    </row>
    <row r="15" spans="1:24">
      <c r="A15" s="273">
        <v>10</v>
      </c>
      <c r="B15" s="280" t="s">
        <v>44</v>
      </c>
      <c r="C15" s="275">
        <v>10754</v>
      </c>
      <c r="D15" s="276">
        <v>1178.9845638832064</v>
      </c>
      <c r="E15" s="277">
        <v>30.490980100427745</v>
      </c>
      <c r="F15" s="277">
        <v>193.1095406360424</v>
      </c>
      <c r="G15" s="277">
        <v>0</v>
      </c>
      <c r="H15" s="277">
        <v>10.163660033475916</v>
      </c>
      <c r="I15" s="277">
        <v>0</v>
      </c>
      <c r="J15" s="277">
        <v>152.45490050213874</v>
      </c>
      <c r="K15" s="277">
        <v>426.87372140598848</v>
      </c>
      <c r="L15" s="277">
        <v>20.327320066951831</v>
      </c>
      <c r="M15" s="277">
        <v>30.490980100427745</v>
      </c>
      <c r="N15" s="277">
        <v>10.163660033475916</v>
      </c>
      <c r="O15" s="277">
        <v>0</v>
      </c>
      <c r="P15" s="277">
        <v>10.163660033475916</v>
      </c>
      <c r="Q15" s="277">
        <v>0</v>
      </c>
      <c r="R15" s="277">
        <v>0</v>
      </c>
      <c r="S15" s="277">
        <v>10.163660033475916</v>
      </c>
      <c r="T15" s="277">
        <v>81.309280267807324</v>
      </c>
      <c r="U15" s="277">
        <v>142.29124046866281</v>
      </c>
      <c r="V15" s="277">
        <v>60.98196020085549</v>
      </c>
      <c r="W15" s="277">
        <v>20.327320066951831</v>
      </c>
      <c r="X15" s="277">
        <v>10.163660033475916</v>
      </c>
    </row>
    <row r="16" spans="1:24" ht="24.6" customHeight="1">
      <c r="A16" s="281" t="s">
        <v>109</v>
      </c>
      <c r="B16" s="282" t="s">
        <v>45</v>
      </c>
      <c r="C16" s="283">
        <v>155778.5</v>
      </c>
      <c r="D16" s="276">
        <v>1137.3539994286759</v>
      </c>
      <c r="E16" s="284">
        <v>11.226196169561268</v>
      </c>
      <c r="F16" s="284">
        <v>134.01271677413763</v>
      </c>
      <c r="G16" s="284">
        <v>0.70163726059757925</v>
      </c>
      <c r="H16" s="284">
        <v>15.436019733146741</v>
      </c>
      <c r="I16" s="284">
        <v>0.70163726059757925</v>
      </c>
      <c r="J16" s="284">
        <v>53.324431805416019</v>
      </c>
      <c r="K16" s="284">
        <v>435.71673883109668</v>
      </c>
      <c r="L16" s="284">
        <v>49.114608241830545</v>
      </c>
      <c r="M16" s="284">
        <v>58.93752989019665</v>
      </c>
      <c r="N16" s="284">
        <v>2.1049117817927376</v>
      </c>
      <c r="O16" s="284">
        <v>2.1049117817927376</v>
      </c>
      <c r="P16" s="284">
        <v>30.170402205695908</v>
      </c>
      <c r="Q16" s="284">
        <v>0</v>
      </c>
      <c r="R16" s="284">
        <v>688.0733944954128</v>
      </c>
      <c r="S16" s="284">
        <v>4.2098235635854753</v>
      </c>
      <c r="T16" s="284">
        <v>122.78652060457637</v>
      </c>
      <c r="U16" s="284">
        <v>166.28803076162629</v>
      </c>
      <c r="V16" s="284">
        <v>42.098235635854749</v>
      </c>
      <c r="W16" s="284">
        <v>6.3147353453782129</v>
      </c>
      <c r="X16" s="284">
        <v>2.1049117817927376</v>
      </c>
    </row>
    <row r="17" spans="1:24">
      <c r="A17" s="273">
        <v>11</v>
      </c>
      <c r="B17" s="285" t="s">
        <v>110</v>
      </c>
      <c r="C17" s="286">
        <v>64617.5</v>
      </c>
      <c r="D17" s="276">
        <v>1062.257128486865</v>
      </c>
      <c r="E17" s="277">
        <v>23.68089139938871</v>
      </c>
      <c r="F17" s="277">
        <v>201.28757689480403</v>
      </c>
      <c r="G17" s="277">
        <v>0</v>
      </c>
      <c r="H17" s="277">
        <v>21.989399156575228</v>
      </c>
      <c r="I17" s="277">
        <v>0</v>
      </c>
      <c r="J17" s="277">
        <v>40.595813827523507</v>
      </c>
      <c r="K17" s="277">
        <v>382.27724687584634</v>
      </c>
      <c r="L17" s="277">
        <v>42.287306070336982</v>
      </c>
      <c r="M17" s="277">
        <v>50.744767284404375</v>
      </c>
      <c r="N17" s="277">
        <v>0</v>
      </c>
      <c r="O17" s="277">
        <v>1.6914922428134793</v>
      </c>
      <c r="P17" s="277">
        <v>6.7659689712539173</v>
      </c>
      <c r="Q17" s="277">
        <v>0</v>
      </c>
      <c r="R17" s="277">
        <v>106.60980810234541</v>
      </c>
      <c r="S17" s="277">
        <v>3.3829844856269586</v>
      </c>
      <c r="T17" s="277">
        <v>87.957596626300912</v>
      </c>
      <c r="U17" s="277">
        <v>125.17042596819746</v>
      </c>
      <c r="V17" s="277">
        <v>72.734166440979607</v>
      </c>
      <c r="W17" s="277">
        <v>13.531937942507835</v>
      </c>
      <c r="X17" s="277">
        <v>8.457461214067397</v>
      </c>
    </row>
    <row r="18" spans="1:24" ht="36" customHeight="1">
      <c r="A18" s="287" t="s">
        <v>111</v>
      </c>
      <c r="B18" s="577"/>
      <c r="C18" s="283">
        <v>220396</v>
      </c>
      <c r="D18" s="276">
        <v>1115.3364852356667</v>
      </c>
      <c r="E18" s="284">
        <v>14.877765476687417</v>
      </c>
      <c r="F18" s="284">
        <v>153.73690992576996</v>
      </c>
      <c r="G18" s="284">
        <v>0.49592551588958056</v>
      </c>
      <c r="H18" s="284">
        <v>17.357393056135319</v>
      </c>
      <c r="I18" s="284">
        <v>0.49592551588958056</v>
      </c>
      <c r="J18" s="284">
        <v>49.592551588958059</v>
      </c>
      <c r="K18" s="284">
        <v>420.04891195847478</v>
      </c>
      <c r="L18" s="284">
        <v>47.112924009510152</v>
      </c>
      <c r="M18" s="284">
        <v>56.535508811412186</v>
      </c>
      <c r="N18" s="284">
        <v>1.4877765476687417</v>
      </c>
      <c r="O18" s="284">
        <v>1.9837020635583222</v>
      </c>
      <c r="P18" s="284">
        <v>23.308499246810285</v>
      </c>
      <c r="Q18" s="284">
        <v>0</v>
      </c>
      <c r="R18" s="284">
        <v>484.71290082028338</v>
      </c>
      <c r="S18" s="284">
        <v>3.9674041271166445</v>
      </c>
      <c r="T18" s="284">
        <v>112.57509210693479</v>
      </c>
      <c r="U18" s="284">
        <v>154.23283544165955</v>
      </c>
      <c r="V18" s="284">
        <v>51.080328136626797</v>
      </c>
      <c r="W18" s="284">
        <v>8.4307337701228704</v>
      </c>
      <c r="X18" s="284">
        <v>3.9674041271166445</v>
      </c>
    </row>
    <row r="19" spans="1:24" ht="13.8" customHeight="1" thickBot="1">
      <c r="A19" s="578" t="s">
        <v>112</v>
      </c>
      <c r="B19" s="579"/>
      <c r="C19" s="580"/>
      <c r="D19" s="237">
        <v>1</v>
      </c>
      <c r="E19" s="238">
        <v>1.3339261894175189E-2</v>
      </c>
      <c r="F19" s="238">
        <v>0.13783903957314361</v>
      </c>
      <c r="G19" s="239">
        <v>4.4464206313917296E-4</v>
      </c>
      <c r="H19" s="238">
        <v>1.5562472209871052E-2</v>
      </c>
      <c r="I19" s="239">
        <v>4.4464206313917296E-4</v>
      </c>
      <c r="J19" s="238">
        <v>4.4464206313917301E-2</v>
      </c>
      <c r="K19" s="238">
        <v>0.3766118274788795</v>
      </c>
      <c r="L19" s="238">
        <v>4.2240995998221433E-2</v>
      </c>
      <c r="M19" s="238">
        <v>5.0689195197865716E-2</v>
      </c>
      <c r="N19" s="239">
        <v>1.3339261894175188E-3</v>
      </c>
      <c r="O19" s="238">
        <v>1.7785682525566918E-3</v>
      </c>
      <c r="P19" s="238">
        <v>2.0898176967541128E-2</v>
      </c>
      <c r="Q19" s="238">
        <v>0</v>
      </c>
      <c r="R19" s="238">
        <v>8.0000000000000002E-3</v>
      </c>
      <c r="S19" s="238">
        <v>3.5571365051133837E-3</v>
      </c>
      <c r="T19" s="238">
        <v>0.10093374833259226</v>
      </c>
      <c r="U19" s="238">
        <v>0.13828368163628277</v>
      </c>
      <c r="V19" s="238">
        <v>4.5798132503334817E-2</v>
      </c>
      <c r="W19" s="238">
        <v>7.5589150733659412E-3</v>
      </c>
      <c r="X19" s="238">
        <v>3.5571365051133837E-3</v>
      </c>
    </row>
    <row r="20" spans="1:24" ht="13.8" customHeight="1">
      <c r="A20" s="586" t="s">
        <v>114</v>
      </c>
      <c r="B20" s="587"/>
      <c r="C20" s="588"/>
      <c r="D20" s="251">
        <v>1022.6</v>
      </c>
      <c r="E20" s="251">
        <v>14</v>
      </c>
      <c r="F20" s="251">
        <v>176.5</v>
      </c>
      <c r="G20" s="251">
        <v>0.5</v>
      </c>
      <c r="H20" s="251">
        <v>15</v>
      </c>
      <c r="I20" s="251">
        <v>0.5</v>
      </c>
      <c r="J20" s="251">
        <v>30.9</v>
      </c>
      <c r="K20" s="251">
        <v>417.8</v>
      </c>
      <c r="L20" s="251">
        <v>40.9</v>
      </c>
      <c r="M20" s="251">
        <v>52.4</v>
      </c>
      <c r="N20" s="251">
        <v>0.5</v>
      </c>
      <c r="O20" s="251">
        <v>3</v>
      </c>
      <c r="P20" s="251">
        <v>30.9</v>
      </c>
      <c r="Q20" s="251"/>
      <c r="R20" s="251">
        <v>672.7</v>
      </c>
      <c r="S20" s="251">
        <v>4</v>
      </c>
      <c r="T20" s="252">
        <v>96.2</v>
      </c>
      <c r="U20" s="252">
        <v>131.1</v>
      </c>
      <c r="V20" s="277"/>
      <c r="W20" s="251">
        <v>6</v>
      </c>
      <c r="X20" s="277"/>
    </row>
    <row r="21" spans="1:24" ht="24" customHeight="1">
      <c r="A21" s="581" t="s">
        <v>115</v>
      </c>
      <c r="B21" s="582"/>
      <c r="C21" s="583"/>
      <c r="D21" s="288">
        <v>9.0686959941000067E-2</v>
      </c>
      <c r="E21" s="288">
        <v>6.2697534049101167E-2</v>
      </c>
      <c r="F21" s="288">
        <v>-0.12896934886249312</v>
      </c>
      <c r="G21" s="288">
        <v>-8.1489682208388814E-3</v>
      </c>
      <c r="H21" s="288">
        <v>0.15715953707568797</v>
      </c>
      <c r="I21" s="288">
        <v>-8.1489682208388814E-3</v>
      </c>
      <c r="J21" s="288">
        <v>0.60493694462647452</v>
      </c>
      <c r="K21" s="288">
        <v>5.3827476267944707E-3</v>
      </c>
      <c r="L21" s="288">
        <v>0.15190523250636079</v>
      </c>
      <c r="M21" s="288">
        <v>7.8921923881911882E-2</v>
      </c>
      <c r="N21" s="589" t="s">
        <v>191</v>
      </c>
      <c r="O21" s="288">
        <v>-0.33876597881389259</v>
      </c>
      <c r="P21" s="288">
        <v>-0.24567963602555709</v>
      </c>
      <c r="Q21" s="288"/>
      <c r="R21" s="288">
        <v>-0.27945161168383625</v>
      </c>
      <c r="S21" s="288">
        <v>-8.1489682208388814E-3</v>
      </c>
      <c r="T21" s="288">
        <v>0.1702192526708397</v>
      </c>
      <c r="U21" s="288">
        <v>0.17645183403249076</v>
      </c>
      <c r="V21" s="288"/>
      <c r="W21" s="288">
        <v>0.40512229502047847</v>
      </c>
      <c r="X21" s="288"/>
    </row>
    <row r="22" spans="1:24" ht="13.8" customHeight="1">
      <c r="A22" s="260" t="s">
        <v>117</v>
      </c>
      <c r="B22" s="584"/>
      <c r="C22" s="585"/>
      <c r="D22" s="251">
        <v>1004.1</v>
      </c>
      <c r="E22" s="251">
        <v>14.5</v>
      </c>
      <c r="F22" s="251">
        <v>151</v>
      </c>
      <c r="G22" s="251">
        <v>1</v>
      </c>
      <c r="H22" s="251">
        <v>17.5</v>
      </c>
      <c r="I22" s="251"/>
      <c r="J22" s="251">
        <v>41.5</v>
      </c>
      <c r="K22" s="251">
        <v>419</v>
      </c>
      <c r="L22" s="251">
        <v>39.5</v>
      </c>
      <c r="M22" s="251">
        <v>54</v>
      </c>
      <c r="N22" s="251">
        <v>1</v>
      </c>
      <c r="O22" s="251">
        <v>3.5</v>
      </c>
      <c r="P22" s="251">
        <v>17</v>
      </c>
      <c r="Q22" s="251">
        <v>70.900000000000006</v>
      </c>
      <c r="R22" s="251">
        <v>956.9</v>
      </c>
      <c r="S22" s="251">
        <v>1.5</v>
      </c>
      <c r="T22" s="252">
        <v>87.5</v>
      </c>
      <c r="U22" s="251">
        <v>141</v>
      </c>
      <c r="V22" s="257"/>
      <c r="W22" s="289">
        <v>7</v>
      </c>
      <c r="X22" s="257"/>
    </row>
    <row r="23" spans="1:24" ht="13.8">
      <c r="A23" s="260" t="s">
        <v>118</v>
      </c>
      <c r="B23" s="249"/>
      <c r="C23" s="250"/>
      <c r="D23" s="251">
        <v>966.3</v>
      </c>
      <c r="E23" s="251">
        <v>15.1</v>
      </c>
      <c r="F23" s="251">
        <v>146.69999999999999</v>
      </c>
      <c r="G23" s="243"/>
      <c r="H23" s="251">
        <v>14.6</v>
      </c>
      <c r="I23" s="251">
        <v>1</v>
      </c>
      <c r="J23" s="251">
        <v>31.6</v>
      </c>
      <c r="K23" s="251">
        <v>398.8</v>
      </c>
      <c r="L23" s="251">
        <v>49.2</v>
      </c>
      <c r="M23" s="251">
        <v>44.2</v>
      </c>
      <c r="N23" s="251">
        <v>1</v>
      </c>
      <c r="O23" s="251">
        <v>3</v>
      </c>
      <c r="P23" s="251">
        <v>13.6</v>
      </c>
      <c r="Q23" s="251">
        <v>34.6</v>
      </c>
      <c r="R23" s="251">
        <v>449.8</v>
      </c>
      <c r="S23" s="251">
        <v>5</v>
      </c>
      <c r="T23" s="251">
        <v>101.5</v>
      </c>
      <c r="U23" s="251">
        <v>134.1</v>
      </c>
      <c r="V23" s="258"/>
      <c r="W23" s="259">
        <v>7.5</v>
      </c>
      <c r="X23" s="243"/>
    </row>
    <row r="24" spans="1:24" ht="15.6">
      <c r="A24" s="263"/>
      <c r="B24" s="263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90"/>
      <c r="V24" s="291"/>
      <c r="W24" s="292"/>
      <c r="X24" s="193"/>
    </row>
    <row r="25" spans="1:24" ht="13.8">
      <c r="U25" s="155"/>
      <c r="V25" s="291"/>
      <c r="W25" s="292"/>
      <c r="X25" s="193"/>
    </row>
    <row r="26" spans="1:24">
      <c r="A26" t="s">
        <v>121</v>
      </c>
      <c r="B26" t="s">
        <v>122</v>
      </c>
    </row>
    <row r="27" spans="1:24">
      <c r="A27" t="s">
        <v>119</v>
      </c>
      <c r="B27" s="293" t="s">
        <v>120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</row>
    <row r="28" spans="1:24">
      <c r="A28" s="155"/>
      <c r="B28" s="294"/>
      <c r="C28" s="295"/>
      <c r="D28" s="295"/>
    </row>
    <row r="29" spans="1:24">
      <c r="A29" s="155"/>
      <c r="B29" s="155"/>
      <c r="C29" s="155"/>
      <c r="D29" s="155"/>
    </row>
  </sheetData>
  <mergeCells count="13">
    <mergeCell ref="B27:L27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opLeftCell="A7" workbookViewId="0">
      <selection activeCell="F9" sqref="F9"/>
    </sheetView>
  </sheetViews>
  <sheetFormatPr defaultRowHeight="13.2"/>
  <cols>
    <col min="1" max="1" width="5.21875" customWidth="1"/>
    <col min="2" max="2" width="17.77734375" customWidth="1"/>
    <col min="5" max="19" width="6.6640625" customWidth="1"/>
    <col min="20" max="20" width="5.88671875" customWidth="1"/>
    <col min="21" max="22" width="6.6640625" customWidth="1"/>
  </cols>
  <sheetData>
    <row r="1" spans="1:22" ht="33.6" customHeight="1">
      <c r="A1" s="296" t="s">
        <v>125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43.8" customHeight="1" thickBot="1">
      <c r="A2" s="189" t="s">
        <v>126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22" ht="106.2" customHeight="1">
      <c r="A3" s="298" t="s">
        <v>65</v>
      </c>
      <c r="B3" s="299" t="s">
        <v>66</v>
      </c>
      <c r="C3" s="300" t="s">
        <v>127</v>
      </c>
      <c r="D3" s="301" t="s">
        <v>68</v>
      </c>
      <c r="E3" s="302" t="s">
        <v>69</v>
      </c>
      <c r="F3" s="302" t="s">
        <v>70</v>
      </c>
      <c r="G3" s="302" t="s">
        <v>71</v>
      </c>
      <c r="H3" s="302" t="s">
        <v>72</v>
      </c>
      <c r="I3" s="302" t="s">
        <v>73</v>
      </c>
      <c r="J3" s="302" t="s">
        <v>74</v>
      </c>
      <c r="K3" s="302" t="s">
        <v>75</v>
      </c>
      <c r="L3" s="302" t="s">
        <v>76</v>
      </c>
      <c r="M3" s="302" t="s">
        <v>77</v>
      </c>
      <c r="N3" s="302" t="s">
        <v>78</v>
      </c>
      <c r="O3" s="302" t="s">
        <v>79</v>
      </c>
      <c r="P3" s="302" t="s">
        <v>80</v>
      </c>
      <c r="Q3" s="302" t="s">
        <v>83</v>
      </c>
      <c r="R3" s="303" t="s">
        <v>84</v>
      </c>
      <c r="S3" s="304" t="s">
        <v>85</v>
      </c>
      <c r="T3" s="305" t="s">
        <v>128</v>
      </c>
      <c r="U3" s="305" t="s">
        <v>87</v>
      </c>
      <c r="V3" s="306" t="s">
        <v>88</v>
      </c>
    </row>
    <row r="4" spans="1:22" ht="42" customHeight="1">
      <c r="A4" s="307"/>
      <c r="B4" s="308"/>
      <c r="C4" s="309"/>
      <c r="D4" s="310"/>
      <c r="E4" s="311" t="s">
        <v>89</v>
      </c>
      <c r="F4" s="311" t="s">
        <v>90</v>
      </c>
      <c r="G4" s="311" t="s">
        <v>91</v>
      </c>
      <c r="H4" s="311" t="s">
        <v>92</v>
      </c>
      <c r="I4" s="311" t="s">
        <v>93</v>
      </c>
      <c r="J4" s="311" t="s">
        <v>94</v>
      </c>
      <c r="K4" s="312" t="s">
        <v>95</v>
      </c>
      <c r="L4" s="311" t="s">
        <v>96</v>
      </c>
      <c r="M4" s="311" t="s">
        <v>97</v>
      </c>
      <c r="N4" s="311" t="s">
        <v>98</v>
      </c>
      <c r="O4" s="311" t="s">
        <v>99</v>
      </c>
      <c r="P4" s="311" t="s">
        <v>100</v>
      </c>
      <c r="Q4" s="311" t="s">
        <v>103</v>
      </c>
      <c r="R4" s="313" t="s">
        <v>104</v>
      </c>
      <c r="S4" s="314" t="s">
        <v>105</v>
      </c>
      <c r="T4" s="262" t="s">
        <v>106</v>
      </c>
      <c r="U4" s="315" t="s">
        <v>107</v>
      </c>
      <c r="V4" s="316" t="s">
        <v>129</v>
      </c>
    </row>
    <row r="5" spans="1:22" ht="15.6">
      <c r="A5" s="317">
        <v>1</v>
      </c>
      <c r="B5" s="50" t="s">
        <v>35</v>
      </c>
      <c r="C5" s="318">
        <v>18653</v>
      </c>
      <c r="D5" s="319">
        <v>79</v>
      </c>
      <c r="E5" s="320">
        <v>2</v>
      </c>
      <c r="F5" s="320">
        <v>12</v>
      </c>
      <c r="G5" s="320">
        <v>0</v>
      </c>
      <c r="H5" s="320">
        <v>1</v>
      </c>
      <c r="I5" s="320">
        <v>1</v>
      </c>
      <c r="J5" s="320">
        <v>2</v>
      </c>
      <c r="K5" s="320">
        <v>21</v>
      </c>
      <c r="L5" s="320">
        <v>3</v>
      </c>
      <c r="M5" s="320">
        <v>8</v>
      </c>
      <c r="N5" s="320">
        <v>0</v>
      </c>
      <c r="O5" s="320">
        <v>1</v>
      </c>
      <c r="P5" s="320">
        <v>2</v>
      </c>
      <c r="Q5" s="320">
        <v>0</v>
      </c>
      <c r="R5" s="320">
        <v>2</v>
      </c>
      <c r="S5" s="320">
        <v>21</v>
      </c>
      <c r="T5" s="320">
        <v>3</v>
      </c>
      <c r="U5" s="320">
        <v>2</v>
      </c>
      <c r="V5" s="320">
        <v>0</v>
      </c>
    </row>
    <row r="6" spans="1:22" ht="15.6">
      <c r="A6" s="317">
        <v>2</v>
      </c>
      <c r="B6" s="50" t="s">
        <v>36</v>
      </c>
      <c r="C6" s="318">
        <v>4143</v>
      </c>
      <c r="D6" s="319">
        <v>33</v>
      </c>
      <c r="E6" s="320">
        <v>0</v>
      </c>
      <c r="F6" s="320">
        <v>5</v>
      </c>
      <c r="G6" s="320">
        <v>0</v>
      </c>
      <c r="H6" s="320">
        <v>0</v>
      </c>
      <c r="I6" s="320">
        <v>0</v>
      </c>
      <c r="J6" s="320">
        <v>0</v>
      </c>
      <c r="K6" s="320">
        <v>11</v>
      </c>
      <c r="L6" s="320">
        <v>1</v>
      </c>
      <c r="M6" s="320">
        <v>5</v>
      </c>
      <c r="N6" s="320">
        <v>0</v>
      </c>
      <c r="O6" s="320">
        <v>1</v>
      </c>
      <c r="P6" s="320">
        <v>0</v>
      </c>
      <c r="Q6" s="320">
        <v>0</v>
      </c>
      <c r="R6" s="320">
        <v>1</v>
      </c>
      <c r="S6" s="320">
        <v>9</v>
      </c>
      <c r="T6" s="320">
        <v>0</v>
      </c>
      <c r="U6" s="320">
        <v>0</v>
      </c>
      <c r="V6" s="320">
        <v>0</v>
      </c>
    </row>
    <row r="7" spans="1:22" ht="15.6">
      <c r="A7" s="317">
        <v>3</v>
      </c>
      <c r="B7" s="50" t="s">
        <v>37</v>
      </c>
      <c r="C7" s="318">
        <v>6108</v>
      </c>
      <c r="D7" s="319">
        <v>40</v>
      </c>
      <c r="E7" s="320">
        <v>1</v>
      </c>
      <c r="F7" s="320">
        <v>3</v>
      </c>
      <c r="G7" s="320">
        <v>0</v>
      </c>
      <c r="H7" s="320">
        <v>0</v>
      </c>
      <c r="I7" s="320">
        <v>0</v>
      </c>
      <c r="J7" s="320">
        <v>1</v>
      </c>
      <c r="K7" s="320">
        <v>4</v>
      </c>
      <c r="L7" s="320">
        <v>2</v>
      </c>
      <c r="M7" s="320">
        <v>7</v>
      </c>
      <c r="N7" s="320">
        <v>0</v>
      </c>
      <c r="O7" s="320">
        <v>0</v>
      </c>
      <c r="P7" s="320">
        <v>1</v>
      </c>
      <c r="Q7" s="320">
        <v>0</v>
      </c>
      <c r="R7" s="320">
        <v>4</v>
      </c>
      <c r="S7" s="320">
        <v>17</v>
      </c>
      <c r="T7" s="320">
        <v>0</v>
      </c>
      <c r="U7" s="320">
        <v>0</v>
      </c>
      <c r="V7" s="320">
        <v>1</v>
      </c>
    </row>
    <row r="8" spans="1:22" ht="15.6">
      <c r="A8" s="317">
        <v>4</v>
      </c>
      <c r="B8" s="50" t="s">
        <v>38</v>
      </c>
      <c r="C8" s="318">
        <v>6737</v>
      </c>
      <c r="D8" s="319">
        <v>34</v>
      </c>
      <c r="E8" s="320">
        <v>2</v>
      </c>
      <c r="F8" s="320">
        <v>2</v>
      </c>
      <c r="G8" s="320">
        <v>0</v>
      </c>
      <c r="H8" s="320">
        <v>0</v>
      </c>
      <c r="I8" s="320">
        <v>0</v>
      </c>
      <c r="J8" s="320">
        <v>0</v>
      </c>
      <c r="K8" s="320">
        <v>8</v>
      </c>
      <c r="L8" s="320">
        <v>1</v>
      </c>
      <c r="M8" s="320">
        <v>1</v>
      </c>
      <c r="N8" s="320">
        <v>0</v>
      </c>
      <c r="O8" s="320">
        <v>0</v>
      </c>
      <c r="P8" s="320">
        <v>1</v>
      </c>
      <c r="Q8" s="320">
        <v>0</v>
      </c>
      <c r="R8" s="320">
        <v>3</v>
      </c>
      <c r="S8" s="320">
        <v>14</v>
      </c>
      <c r="T8" s="320">
        <v>2</v>
      </c>
      <c r="U8" s="320">
        <v>0</v>
      </c>
      <c r="V8" s="320">
        <v>0</v>
      </c>
    </row>
    <row r="9" spans="1:22" ht="15.6">
      <c r="A9" s="321">
        <v>5</v>
      </c>
      <c r="B9" s="50" t="s">
        <v>39</v>
      </c>
      <c r="C9" s="318">
        <v>7002</v>
      </c>
      <c r="D9" s="319">
        <v>52</v>
      </c>
      <c r="E9" s="320">
        <v>1</v>
      </c>
      <c r="F9" s="320">
        <v>4</v>
      </c>
      <c r="G9" s="320">
        <v>0</v>
      </c>
      <c r="H9" s="320">
        <v>0</v>
      </c>
      <c r="I9" s="320">
        <v>0</v>
      </c>
      <c r="J9" s="320">
        <v>0</v>
      </c>
      <c r="K9" s="320">
        <v>16</v>
      </c>
      <c r="L9" s="320">
        <v>1</v>
      </c>
      <c r="M9" s="320">
        <v>3</v>
      </c>
      <c r="N9" s="320">
        <v>0</v>
      </c>
      <c r="O9" s="320">
        <v>0</v>
      </c>
      <c r="P9" s="320">
        <v>0</v>
      </c>
      <c r="Q9" s="320">
        <v>0</v>
      </c>
      <c r="R9" s="320">
        <v>1</v>
      </c>
      <c r="S9" s="320">
        <v>25</v>
      </c>
      <c r="T9" s="320">
        <v>1</v>
      </c>
      <c r="U9" s="320">
        <v>1</v>
      </c>
      <c r="V9" s="320">
        <v>0</v>
      </c>
    </row>
    <row r="10" spans="1:22" ht="15.6">
      <c r="A10" s="317">
        <v>6</v>
      </c>
      <c r="B10" s="50" t="s">
        <v>40</v>
      </c>
      <c r="C10" s="318">
        <v>5886</v>
      </c>
      <c r="D10" s="319">
        <v>41</v>
      </c>
      <c r="E10" s="320">
        <v>0</v>
      </c>
      <c r="F10" s="320">
        <v>4</v>
      </c>
      <c r="G10" s="320">
        <v>0</v>
      </c>
      <c r="H10" s="320">
        <v>0</v>
      </c>
      <c r="I10" s="320">
        <v>0</v>
      </c>
      <c r="J10" s="320">
        <v>0</v>
      </c>
      <c r="K10" s="320">
        <v>11</v>
      </c>
      <c r="L10" s="320">
        <v>2</v>
      </c>
      <c r="M10" s="320">
        <v>2</v>
      </c>
      <c r="N10" s="320">
        <v>0</v>
      </c>
      <c r="O10" s="320">
        <v>0</v>
      </c>
      <c r="P10" s="320">
        <v>0</v>
      </c>
      <c r="Q10" s="320">
        <v>0</v>
      </c>
      <c r="R10" s="320">
        <v>5</v>
      </c>
      <c r="S10" s="320">
        <v>16</v>
      </c>
      <c r="T10" s="320">
        <v>1</v>
      </c>
      <c r="U10" s="320">
        <v>0</v>
      </c>
      <c r="V10" s="320">
        <v>0</v>
      </c>
    </row>
    <row r="11" spans="1:22" ht="15.6">
      <c r="A11" s="317">
        <v>7</v>
      </c>
      <c r="B11" s="50" t="s">
        <v>41</v>
      </c>
      <c r="C11" s="318">
        <v>9897</v>
      </c>
      <c r="D11" s="319">
        <v>55</v>
      </c>
      <c r="E11" s="320">
        <v>1</v>
      </c>
      <c r="F11" s="320">
        <v>1</v>
      </c>
      <c r="G11" s="320">
        <v>0</v>
      </c>
      <c r="H11" s="320">
        <v>0</v>
      </c>
      <c r="I11" s="320">
        <v>0</v>
      </c>
      <c r="J11" s="320">
        <v>1</v>
      </c>
      <c r="K11" s="320">
        <v>17</v>
      </c>
      <c r="L11" s="320">
        <v>2</v>
      </c>
      <c r="M11" s="320">
        <v>6</v>
      </c>
      <c r="N11" s="320">
        <v>0</v>
      </c>
      <c r="O11" s="320">
        <v>0</v>
      </c>
      <c r="P11" s="320">
        <v>0</v>
      </c>
      <c r="Q11" s="320">
        <v>0</v>
      </c>
      <c r="R11" s="320">
        <v>0</v>
      </c>
      <c r="S11" s="320">
        <v>24</v>
      </c>
      <c r="T11" s="320">
        <v>3</v>
      </c>
      <c r="U11" s="320">
        <v>1</v>
      </c>
      <c r="V11" s="320">
        <v>0</v>
      </c>
    </row>
    <row r="12" spans="1:22" ht="15.6">
      <c r="A12" s="322">
        <v>8</v>
      </c>
      <c r="B12" s="50" t="s">
        <v>42</v>
      </c>
      <c r="C12" s="318">
        <v>7126</v>
      </c>
      <c r="D12" s="319">
        <v>43</v>
      </c>
      <c r="E12" s="320">
        <v>1</v>
      </c>
      <c r="F12" s="320">
        <v>7</v>
      </c>
      <c r="G12" s="320">
        <v>0</v>
      </c>
      <c r="H12" s="320">
        <v>0</v>
      </c>
      <c r="I12" s="320">
        <v>0</v>
      </c>
      <c r="J12" s="320">
        <v>0</v>
      </c>
      <c r="K12" s="320">
        <v>11</v>
      </c>
      <c r="L12" s="320">
        <v>1</v>
      </c>
      <c r="M12" s="320">
        <v>1</v>
      </c>
      <c r="N12" s="320">
        <v>0</v>
      </c>
      <c r="O12" s="320">
        <v>0</v>
      </c>
      <c r="P12" s="320">
        <v>0</v>
      </c>
      <c r="Q12" s="320">
        <v>0</v>
      </c>
      <c r="R12" s="320">
        <v>5</v>
      </c>
      <c r="S12" s="320">
        <v>17</v>
      </c>
      <c r="T12" s="320">
        <v>0</v>
      </c>
      <c r="U12" s="320">
        <v>0</v>
      </c>
      <c r="V12" s="320">
        <v>0</v>
      </c>
    </row>
    <row r="13" spans="1:22" ht="15.6">
      <c r="A13" s="317">
        <v>9</v>
      </c>
      <c r="B13" s="50" t="s">
        <v>43</v>
      </c>
      <c r="C13" s="318">
        <v>8362</v>
      </c>
      <c r="D13" s="319">
        <v>57</v>
      </c>
      <c r="E13" s="320">
        <v>2</v>
      </c>
      <c r="F13" s="320">
        <v>4</v>
      </c>
      <c r="G13" s="320">
        <v>0</v>
      </c>
      <c r="H13" s="320">
        <v>0</v>
      </c>
      <c r="I13" s="320">
        <v>0</v>
      </c>
      <c r="J13" s="320">
        <v>0</v>
      </c>
      <c r="K13" s="320">
        <v>21</v>
      </c>
      <c r="L13" s="320">
        <v>1</v>
      </c>
      <c r="M13" s="320">
        <v>3</v>
      </c>
      <c r="N13" s="320">
        <v>0</v>
      </c>
      <c r="O13" s="320">
        <v>0</v>
      </c>
      <c r="P13" s="320">
        <v>0</v>
      </c>
      <c r="Q13" s="320">
        <v>0</v>
      </c>
      <c r="R13" s="320">
        <v>6</v>
      </c>
      <c r="S13" s="320">
        <v>20</v>
      </c>
      <c r="T13" s="320">
        <v>0</v>
      </c>
      <c r="U13" s="320">
        <v>1</v>
      </c>
      <c r="V13" s="320">
        <v>1</v>
      </c>
    </row>
    <row r="14" spans="1:22" ht="15.6">
      <c r="A14" s="317">
        <v>10</v>
      </c>
      <c r="B14" s="72" t="s">
        <v>44</v>
      </c>
      <c r="C14" s="318">
        <v>5296</v>
      </c>
      <c r="D14" s="319">
        <v>24</v>
      </c>
      <c r="E14" s="320">
        <v>2</v>
      </c>
      <c r="F14" s="320">
        <v>3</v>
      </c>
      <c r="G14" s="320">
        <v>0</v>
      </c>
      <c r="H14" s="320">
        <v>0</v>
      </c>
      <c r="I14" s="320">
        <v>0</v>
      </c>
      <c r="J14" s="320">
        <v>1</v>
      </c>
      <c r="K14" s="320">
        <v>7</v>
      </c>
      <c r="L14" s="320">
        <v>1</v>
      </c>
      <c r="M14" s="320">
        <v>1</v>
      </c>
      <c r="N14" s="320">
        <v>1</v>
      </c>
      <c r="O14" s="320">
        <v>0</v>
      </c>
      <c r="P14" s="320">
        <v>0</v>
      </c>
      <c r="Q14" s="320">
        <v>0</v>
      </c>
      <c r="R14" s="320">
        <v>0</v>
      </c>
      <c r="S14" s="320">
        <v>7</v>
      </c>
      <c r="T14" s="320">
        <v>1</v>
      </c>
      <c r="U14" s="320">
        <v>1</v>
      </c>
      <c r="V14" s="320">
        <v>1</v>
      </c>
    </row>
    <row r="15" spans="1:22" ht="15.6">
      <c r="A15" s="323" t="s">
        <v>109</v>
      </c>
      <c r="B15" s="324" t="s">
        <v>45</v>
      </c>
      <c r="C15" s="325">
        <v>79210</v>
      </c>
      <c r="D15" s="326">
        <v>458</v>
      </c>
      <c r="E15" s="326">
        <v>12</v>
      </c>
      <c r="F15" s="326">
        <v>45</v>
      </c>
      <c r="G15" s="326">
        <v>0</v>
      </c>
      <c r="H15" s="326">
        <v>1</v>
      </c>
      <c r="I15" s="326">
        <v>1</v>
      </c>
      <c r="J15" s="326">
        <v>5</v>
      </c>
      <c r="K15" s="326">
        <v>127</v>
      </c>
      <c r="L15" s="326">
        <v>15</v>
      </c>
      <c r="M15" s="326">
        <v>37</v>
      </c>
      <c r="N15" s="326">
        <v>1</v>
      </c>
      <c r="O15" s="326">
        <v>2</v>
      </c>
      <c r="P15" s="326">
        <v>4</v>
      </c>
      <c r="Q15" s="326">
        <v>0</v>
      </c>
      <c r="R15" s="327">
        <v>27</v>
      </c>
      <c r="S15" s="323">
        <v>170</v>
      </c>
      <c r="T15" s="328">
        <v>11</v>
      </c>
      <c r="U15" s="329">
        <v>6</v>
      </c>
      <c r="V15" s="329">
        <v>3</v>
      </c>
    </row>
    <row r="16" spans="1:22" ht="15.6">
      <c r="A16" s="317">
        <v>11</v>
      </c>
      <c r="B16" s="330" t="s">
        <v>110</v>
      </c>
      <c r="C16" s="318">
        <v>37046</v>
      </c>
      <c r="D16" s="319">
        <v>163</v>
      </c>
      <c r="E16" s="320">
        <v>8</v>
      </c>
      <c r="F16" s="320">
        <v>22</v>
      </c>
      <c r="G16" s="320">
        <v>0</v>
      </c>
      <c r="H16" s="320">
        <v>2</v>
      </c>
      <c r="I16" s="320">
        <v>0</v>
      </c>
      <c r="J16" s="320">
        <v>2</v>
      </c>
      <c r="K16" s="320">
        <v>46</v>
      </c>
      <c r="L16" s="320">
        <v>2</v>
      </c>
      <c r="M16" s="320">
        <v>11</v>
      </c>
      <c r="N16" s="320">
        <v>0</v>
      </c>
      <c r="O16" s="320">
        <v>0</v>
      </c>
      <c r="P16" s="320">
        <v>2</v>
      </c>
      <c r="Q16" s="320">
        <v>0</v>
      </c>
      <c r="R16" s="320">
        <v>10</v>
      </c>
      <c r="S16" s="320">
        <v>52</v>
      </c>
      <c r="T16" s="320">
        <v>6</v>
      </c>
      <c r="U16" s="320">
        <v>3</v>
      </c>
      <c r="V16" s="320">
        <v>4</v>
      </c>
    </row>
    <row r="17" spans="1:22" ht="15.6">
      <c r="A17" s="331" t="s">
        <v>121</v>
      </c>
      <c r="B17" s="324" t="s">
        <v>130</v>
      </c>
      <c r="C17" s="332">
        <v>116256</v>
      </c>
      <c r="D17" s="319">
        <v>621</v>
      </c>
      <c r="E17" s="333">
        <v>20</v>
      </c>
      <c r="F17" s="333">
        <v>67</v>
      </c>
      <c r="G17" s="333">
        <v>0</v>
      </c>
      <c r="H17" s="333">
        <v>3</v>
      </c>
      <c r="I17" s="333">
        <v>1</v>
      </c>
      <c r="J17" s="333">
        <v>7</v>
      </c>
      <c r="K17" s="333">
        <v>173</v>
      </c>
      <c r="L17" s="333">
        <v>17</v>
      </c>
      <c r="M17" s="333">
        <v>48</v>
      </c>
      <c r="N17" s="333">
        <v>1</v>
      </c>
      <c r="O17" s="333">
        <v>2</v>
      </c>
      <c r="P17" s="333">
        <v>6</v>
      </c>
      <c r="Q17" s="333">
        <v>0</v>
      </c>
      <c r="R17" s="334">
        <v>37</v>
      </c>
      <c r="S17" s="334">
        <v>222</v>
      </c>
      <c r="T17" s="335">
        <v>17</v>
      </c>
      <c r="U17" s="335">
        <v>9</v>
      </c>
      <c r="V17" s="335">
        <v>7</v>
      </c>
    </row>
    <row r="18" spans="1:22" ht="15.6">
      <c r="A18" s="336" t="s">
        <v>112</v>
      </c>
      <c r="B18" s="336"/>
      <c r="C18" s="336"/>
      <c r="D18" s="337">
        <v>1</v>
      </c>
      <c r="E18" s="338">
        <v>3.2206119162640899E-2</v>
      </c>
      <c r="F18" s="338">
        <v>0.10789049919484701</v>
      </c>
      <c r="G18" s="338">
        <v>0</v>
      </c>
      <c r="H18" s="338">
        <v>4.830917874396135E-3</v>
      </c>
      <c r="I18" s="338">
        <v>1.6103059581320451E-3</v>
      </c>
      <c r="J18" s="338">
        <v>1.1272141706924315E-2</v>
      </c>
      <c r="K18" s="339">
        <v>0.27858293075684382</v>
      </c>
      <c r="L18" s="338">
        <v>2.7375201288244767E-2</v>
      </c>
      <c r="M18" s="338">
        <v>7.7294685990338161E-2</v>
      </c>
      <c r="N18" s="338">
        <v>1.6103059581320451E-3</v>
      </c>
      <c r="O18" s="338">
        <v>3.2206119162640902E-3</v>
      </c>
      <c r="P18" s="338">
        <v>9.6618357487922701E-3</v>
      </c>
      <c r="Q18" s="338">
        <v>0</v>
      </c>
      <c r="R18" s="340">
        <v>5.9581320450885669E-2</v>
      </c>
      <c r="S18" s="341">
        <v>0.35748792270531399</v>
      </c>
      <c r="T18" s="342">
        <v>1.4035087719298246E-2</v>
      </c>
      <c r="U18" s="342">
        <v>1.5789473684210527E-2</v>
      </c>
      <c r="V18" s="342">
        <v>1.2280701754385965E-2</v>
      </c>
    </row>
    <row r="19" spans="1:22" ht="47.4" customHeight="1">
      <c r="A19" s="343" t="s">
        <v>131</v>
      </c>
      <c r="B19" s="344"/>
      <c r="C19" s="344"/>
      <c r="D19" s="345">
        <v>583.84341453344337</v>
      </c>
      <c r="E19" s="345">
        <v>18.803330580787225</v>
      </c>
      <c r="F19" s="345">
        <v>62.991157445637214</v>
      </c>
      <c r="G19" s="345">
        <v>0</v>
      </c>
      <c r="H19" s="345">
        <v>2.8204995871180842</v>
      </c>
      <c r="I19" s="345">
        <v>0.94016652903936138</v>
      </c>
      <c r="J19" s="345">
        <v>6.5811657032755297</v>
      </c>
      <c r="K19" s="345">
        <v>162.64880952380952</v>
      </c>
      <c r="L19" s="345">
        <v>15.982830993669143</v>
      </c>
      <c r="M19" s="345">
        <v>45.127993393889348</v>
      </c>
      <c r="N19" s="345">
        <v>0.94016652903936138</v>
      </c>
      <c r="O19" s="345">
        <v>1.8803330580787228</v>
      </c>
      <c r="P19" s="345">
        <v>5.6409991742361685</v>
      </c>
      <c r="Q19" s="345">
        <v>0</v>
      </c>
      <c r="R19" s="345">
        <v>34.786161574456372</v>
      </c>
      <c r="S19" s="345">
        <v>208.71696944673823</v>
      </c>
      <c r="T19" s="345">
        <v>15.982830993669143</v>
      </c>
      <c r="U19" s="345">
        <v>8.4614987613542532</v>
      </c>
      <c r="V19" s="345">
        <v>6.5811657032755297</v>
      </c>
    </row>
    <row r="20" spans="1:22" ht="15.6">
      <c r="A20" s="346" t="s">
        <v>132</v>
      </c>
      <c r="B20" s="347"/>
      <c r="C20" s="348"/>
      <c r="D20" s="122">
        <v>545.79999999999995</v>
      </c>
      <c r="E20" s="122">
        <v>21.7</v>
      </c>
      <c r="F20" s="122">
        <v>72.7</v>
      </c>
      <c r="G20" s="122">
        <v>0</v>
      </c>
      <c r="H20" s="122">
        <v>7.6</v>
      </c>
      <c r="I20" s="122">
        <v>0</v>
      </c>
      <c r="J20" s="122">
        <v>14.2</v>
      </c>
      <c r="K20" s="122">
        <v>159.6</v>
      </c>
      <c r="L20" s="122">
        <v>23.6</v>
      </c>
      <c r="M20" s="122">
        <v>25.5</v>
      </c>
      <c r="N20" s="122">
        <v>1.9</v>
      </c>
      <c r="O20" s="122"/>
      <c r="P20" s="122">
        <v>5.7</v>
      </c>
      <c r="Q20" s="122">
        <v>0.9</v>
      </c>
      <c r="R20" s="122">
        <v>36.799999999999997</v>
      </c>
      <c r="S20" s="122">
        <v>175.7</v>
      </c>
      <c r="T20" s="349"/>
      <c r="U20" s="84">
        <v>10.4</v>
      </c>
      <c r="V20" s="349"/>
    </row>
    <row r="21" spans="1:22" ht="26.4" customHeight="1">
      <c r="A21" s="350" t="s">
        <v>133</v>
      </c>
      <c r="B21" s="351"/>
      <c r="C21" s="352"/>
      <c r="D21" s="353">
        <v>6.9702115304953072E-2</v>
      </c>
      <c r="E21" s="353">
        <v>-0.13348707000980531</v>
      </c>
      <c r="F21" s="353">
        <v>-0.13354666512190905</v>
      </c>
      <c r="G21" s="353"/>
      <c r="H21" s="353">
        <v>-0.6288816332739362</v>
      </c>
      <c r="I21" s="353"/>
      <c r="J21" s="353">
        <v>-0.53653762652989223</v>
      </c>
      <c r="K21" s="353">
        <v>1.9102816565222502E-2</v>
      </c>
      <c r="L21" s="353">
        <v>-0.32276139857334141</v>
      </c>
      <c r="M21" s="353">
        <v>0.76972523113291569</v>
      </c>
      <c r="N21" s="353">
        <v>-0.50517551103191505</v>
      </c>
      <c r="O21" s="353"/>
      <c r="P21" s="353">
        <v>-1.0351022063830095E-2</v>
      </c>
      <c r="Q21" s="353">
        <v>-1</v>
      </c>
      <c r="R21" s="353">
        <v>-5.472387025933767E-2</v>
      </c>
      <c r="S21" s="353">
        <v>0.18791672991882891</v>
      </c>
      <c r="T21" s="353"/>
      <c r="U21" s="353">
        <v>-0.18639434986978343</v>
      </c>
      <c r="V21" s="354"/>
    </row>
    <row r="22" spans="1:22" ht="24" customHeight="1">
      <c r="A22" s="355" t="s">
        <v>134</v>
      </c>
      <c r="B22" s="356"/>
      <c r="C22" s="357"/>
      <c r="D22" s="358">
        <v>578</v>
      </c>
      <c r="E22" s="359">
        <v>13</v>
      </c>
      <c r="F22" s="359">
        <v>77</v>
      </c>
      <c r="G22" s="359"/>
      <c r="H22" s="359">
        <v>8</v>
      </c>
      <c r="I22" s="359"/>
      <c r="J22" s="359">
        <v>15</v>
      </c>
      <c r="K22" s="359">
        <v>169</v>
      </c>
      <c r="L22" s="359">
        <v>25</v>
      </c>
      <c r="M22" s="359">
        <v>27</v>
      </c>
      <c r="N22" s="359">
        <v>2</v>
      </c>
      <c r="O22" s="359"/>
      <c r="P22" s="359">
        <v>6</v>
      </c>
      <c r="Q22" s="359">
        <v>1</v>
      </c>
      <c r="R22" s="360">
        <v>39</v>
      </c>
      <c r="S22" s="361">
        <v>186</v>
      </c>
      <c r="T22" s="362"/>
      <c r="U22" s="363">
        <v>11</v>
      </c>
      <c r="V22" s="364"/>
    </row>
    <row r="23" spans="1:22" ht="15.6">
      <c r="A23" s="365" t="s">
        <v>135</v>
      </c>
      <c r="B23" s="347"/>
      <c r="C23" s="348"/>
      <c r="D23" s="122">
        <v>528.48723662362022</v>
      </c>
      <c r="E23" s="122">
        <v>22.568849962574525</v>
      </c>
      <c r="F23" s="122">
        <v>79.931343617451446</v>
      </c>
      <c r="G23" s="122">
        <v>0</v>
      </c>
      <c r="H23" s="122">
        <v>0</v>
      </c>
      <c r="I23" s="122">
        <v>0</v>
      </c>
      <c r="J23" s="122">
        <v>13.165162478168474</v>
      </c>
      <c r="K23" s="122">
        <v>123.1883060457193</v>
      </c>
      <c r="L23" s="122">
        <v>19.747743717252714</v>
      </c>
      <c r="M23" s="122">
        <v>36.674381189183613</v>
      </c>
      <c r="N23" s="122">
        <v>0.94036874844060525</v>
      </c>
      <c r="O23" s="122">
        <v>0.94036874844060525</v>
      </c>
      <c r="P23" s="122">
        <v>9.4036874844060545</v>
      </c>
      <c r="Q23" s="122">
        <v>1.8807374968812105</v>
      </c>
      <c r="R23" s="122">
        <v>20.688112465693315</v>
      </c>
      <c r="S23" s="122">
        <v>199.35817466940833</v>
      </c>
      <c r="T23" s="349"/>
      <c r="U23" s="84">
        <v>12.2</v>
      </c>
      <c r="V23" s="349"/>
    </row>
    <row r="24" spans="1:22" ht="15.6">
      <c r="A24" s="366" t="s">
        <v>136</v>
      </c>
      <c r="B24" s="367"/>
      <c r="C24" s="368"/>
      <c r="D24" s="369">
        <v>510.57724391057724</v>
      </c>
      <c r="E24" s="369">
        <v>22.442955776289111</v>
      </c>
      <c r="F24" s="369">
        <v>65.458621014176572</v>
      </c>
      <c r="G24" s="369">
        <v>0</v>
      </c>
      <c r="H24" s="369">
        <v>3.7404926293815182</v>
      </c>
      <c r="I24" s="369">
        <v>0.93512315734537954</v>
      </c>
      <c r="J24" s="369">
        <v>10.286354730799173</v>
      </c>
      <c r="K24" s="369">
        <v>138.39822728711616</v>
      </c>
      <c r="L24" s="369">
        <v>23.378078933634487</v>
      </c>
      <c r="M24" s="369">
        <v>22.442955776289111</v>
      </c>
      <c r="N24" s="369">
        <v>0</v>
      </c>
      <c r="O24" s="369">
        <v>2.8053694720361388</v>
      </c>
      <c r="P24" s="369">
        <v>4.6756157867268975</v>
      </c>
      <c r="Q24" s="369">
        <v>0.93512315734537954</v>
      </c>
      <c r="R24" s="369">
        <v>19.63758630425297</v>
      </c>
      <c r="S24" s="369">
        <v>194.50561672783894</v>
      </c>
      <c r="T24" s="370"/>
      <c r="U24" s="371">
        <v>10.3</v>
      </c>
      <c r="V24" s="349"/>
    </row>
    <row r="25" spans="1:22" ht="15.6">
      <c r="A25" s="366" t="s">
        <v>137</v>
      </c>
      <c r="B25" s="367"/>
      <c r="C25" s="368"/>
      <c r="D25" s="369">
        <v>543.32748846631819</v>
      </c>
      <c r="E25" s="369">
        <v>19.537461057864185</v>
      </c>
      <c r="F25" s="369">
        <v>77.219488942987013</v>
      </c>
      <c r="G25" s="369">
        <v>0.93035528846972293</v>
      </c>
      <c r="H25" s="369">
        <v>5.5821317308183378</v>
      </c>
      <c r="I25" s="369">
        <v>0.93035528846972293</v>
      </c>
      <c r="J25" s="369">
        <v>7.4428423077577834</v>
      </c>
      <c r="K25" s="369">
        <v>141.41400384739788</v>
      </c>
      <c r="L25" s="369">
        <v>24.189237500212798</v>
      </c>
      <c r="M25" s="369">
        <v>32.562435096440304</v>
      </c>
      <c r="N25" s="369">
        <v>0.93035528846972293</v>
      </c>
      <c r="O25" s="369">
        <v>0.93035528846972293</v>
      </c>
      <c r="P25" s="369">
        <v>7.4428423077577834</v>
      </c>
      <c r="Q25" s="369">
        <v>0</v>
      </c>
      <c r="R25" s="369">
        <v>15.816039903985292</v>
      </c>
      <c r="S25" s="369">
        <v>208.39958461721795</v>
      </c>
      <c r="U25" s="372">
        <v>6.5</v>
      </c>
      <c r="V25" s="373"/>
    </row>
    <row r="26" spans="1:22" ht="15">
      <c r="A26" s="374"/>
      <c r="B26" s="374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</row>
  </sheetData>
  <mergeCells count="14">
    <mergeCell ref="A24:C24"/>
    <mergeCell ref="A25:C25"/>
    <mergeCell ref="A18:C18"/>
    <mergeCell ref="A19:C19"/>
    <mergeCell ref="A20:C20"/>
    <mergeCell ref="A21:C21"/>
    <mergeCell ref="A22:C22"/>
    <mergeCell ref="A23:C23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7" workbookViewId="0">
      <selection activeCell="Q20" sqref="Q20"/>
    </sheetView>
  </sheetViews>
  <sheetFormatPr defaultRowHeight="13.2"/>
  <cols>
    <col min="1" max="1" width="4.5546875" customWidth="1"/>
    <col min="2" max="2" width="16.88671875" customWidth="1"/>
    <col min="5" max="19" width="7.109375" customWidth="1"/>
    <col min="20" max="20" width="6.6640625" customWidth="1"/>
    <col min="21" max="22" width="7.109375" customWidth="1"/>
  </cols>
  <sheetData>
    <row r="1" spans="1:22" ht="35.4" customHeight="1">
      <c r="A1" s="296" t="s">
        <v>138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34.200000000000003" customHeight="1" thickBo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22" ht="120.6">
      <c r="A3" s="298" t="s">
        <v>65</v>
      </c>
      <c r="B3" s="299" t="s">
        <v>66</v>
      </c>
      <c r="C3" s="300" t="s">
        <v>139</v>
      </c>
      <c r="D3" s="301" t="s">
        <v>68</v>
      </c>
      <c r="E3" s="302" t="s">
        <v>69</v>
      </c>
      <c r="F3" s="302" t="s">
        <v>70</v>
      </c>
      <c r="G3" s="302" t="s">
        <v>71</v>
      </c>
      <c r="H3" s="302" t="s">
        <v>72</v>
      </c>
      <c r="I3" s="302" t="s">
        <v>73</v>
      </c>
      <c r="J3" s="302" t="s">
        <v>74</v>
      </c>
      <c r="K3" s="302" t="s">
        <v>75</v>
      </c>
      <c r="L3" s="302" t="s">
        <v>76</v>
      </c>
      <c r="M3" s="302" t="s">
        <v>77</v>
      </c>
      <c r="N3" s="302" t="s">
        <v>78</v>
      </c>
      <c r="O3" s="302" t="s">
        <v>79</v>
      </c>
      <c r="P3" s="302" t="s">
        <v>80</v>
      </c>
      <c r="Q3" s="302" t="s">
        <v>83</v>
      </c>
      <c r="R3" s="303" t="s">
        <v>84</v>
      </c>
      <c r="S3" s="304" t="s">
        <v>85</v>
      </c>
      <c r="T3" s="305" t="s">
        <v>128</v>
      </c>
      <c r="U3" s="305" t="s">
        <v>87</v>
      </c>
      <c r="V3" s="306" t="s">
        <v>88</v>
      </c>
    </row>
    <row r="4" spans="1:22">
      <c r="A4" s="307"/>
      <c r="B4" s="308"/>
      <c r="C4" s="309"/>
      <c r="D4" s="310"/>
      <c r="E4" s="311" t="s">
        <v>89</v>
      </c>
      <c r="F4" s="311" t="s">
        <v>90</v>
      </c>
      <c r="G4" s="311" t="s">
        <v>91</v>
      </c>
      <c r="H4" s="311" t="s">
        <v>92</v>
      </c>
      <c r="I4" s="311" t="s">
        <v>93</v>
      </c>
      <c r="J4" s="311" t="s">
        <v>94</v>
      </c>
      <c r="K4" s="312" t="s">
        <v>95</v>
      </c>
      <c r="L4" s="311" t="s">
        <v>96</v>
      </c>
      <c r="M4" s="311" t="s">
        <v>97</v>
      </c>
      <c r="N4" s="311" t="s">
        <v>98</v>
      </c>
      <c r="O4" s="311" t="s">
        <v>99</v>
      </c>
      <c r="P4" s="311" t="s">
        <v>100</v>
      </c>
      <c r="Q4" s="311" t="s">
        <v>103</v>
      </c>
      <c r="R4" s="313" t="s">
        <v>104</v>
      </c>
      <c r="S4" s="377" t="s">
        <v>105</v>
      </c>
      <c r="T4" s="262" t="s">
        <v>106</v>
      </c>
      <c r="U4" s="315" t="s">
        <v>107</v>
      </c>
      <c r="V4" s="316" t="s">
        <v>129</v>
      </c>
    </row>
    <row r="5" spans="1:22" ht="15.6">
      <c r="A5" s="317">
        <v>1</v>
      </c>
      <c r="B5" s="50" t="s">
        <v>35</v>
      </c>
      <c r="C5" s="318">
        <v>18653</v>
      </c>
      <c r="D5" s="378">
        <v>462.91213209671366</v>
      </c>
      <c r="E5" s="379">
        <v>11.719294483461105</v>
      </c>
      <c r="F5" s="379">
        <v>70.315766900766633</v>
      </c>
      <c r="G5" s="379">
        <v>0</v>
      </c>
      <c r="H5" s="379">
        <v>5.8596472417305527</v>
      </c>
      <c r="I5" s="379">
        <v>5.8596472417305527</v>
      </c>
      <c r="J5" s="379">
        <v>11.719294483461105</v>
      </c>
      <c r="K5" s="379">
        <v>123.05259207634161</v>
      </c>
      <c r="L5" s="379">
        <v>17.578941725191658</v>
      </c>
      <c r="M5" s="379">
        <v>46.877177933844422</v>
      </c>
      <c r="N5" s="379">
        <v>0</v>
      </c>
      <c r="O5" s="379">
        <v>5.8596472417305527</v>
      </c>
      <c r="P5" s="379">
        <v>11.719294483461105</v>
      </c>
      <c r="Q5" s="379">
        <v>0</v>
      </c>
      <c r="R5" s="379">
        <v>11.719294483461105</v>
      </c>
      <c r="S5" s="379">
        <v>123.05259207634161</v>
      </c>
      <c r="T5" s="379">
        <v>17.578941725191658</v>
      </c>
      <c r="U5" s="379">
        <v>11.719294483461105</v>
      </c>
      <c r="V5" s="379">
        <v>0</v>
      </c>
    </row>
    <row r="6" spans="1:22" ht="15.6">
      <c r="A6" s="317">
        <v>2</v>
      </c>
      <c r="B6" s="50" t="s">
        <v>36</v>
      </c>
      <c r="C6" s="318">
        <v>4143</v>
      </c>
      <c r="D6" s="378">
        <v>870.60101375814622</v>
      </c>
      <c r="E6" s="379">
        <v>0</v>
      </c>
      <c r="F6" s="379">
        <v>131.90924450881005</v>
      </c>
      <c r="G6" s="379">
        <v>0</v>
      </c>
      <c r="H6" s="379">
        <v>0</v>
      </c>
      <c r="I6" s="379">
        <v>0</v>
      </c>
      <c r="J6" s="379">
        <v>0</v>
      </c>
      <c r="K6" s="379">
        <v>290.20033791938209</v>
      </c>
      <c r="L6" s="379">
        <v>26.381848901762009</v>
      </c>
      <c r="M6" s="379">
        <v>131.90924450881005</v>
      </c>
      <c r="N6" s="379">
        <v>0</v>
      </c>
      <c r="O6" s="379">
        <v>26.381848901762009</v>
      </c>
      <c r="P6" s="379">
        <v>0</v>
      </c>
      <c r="Q6" s="379">
        <v>0</v>
      </c>
      <c r="R6" s="379">
        <v>26.381848901762009</v>
      </c>
      <c r="S6" s="379">
        <v>237.43664011585807</v>
      </c>
      <c r="T6" s="379">
        <v>0</v>
      </c>
      <c r="U6" s="379">
        <v>0</v>
      </c>
      <c r="V6" s="379">
        <v>0</v>
      </c>
    </row>
    <row r="7" spans="1:22" ht="15.6">
      <c r="A7" s="317">
        <v>3</v>
      </c>
      <c r="B7" s="50" t="s">
        <v>37</v>
      </c>
      <c r="C7" s="318">
        <v>6108</v>
      </c>
      <c r="D7" s="378">
        <v>715.78258022265879</v>
      </c>
      <c r="E7" s="379">
        <v>17.894564505566471</v>
      </c>
      <c r="F7" s="379">
        <v>53.683693516699414</v>
      </c>
      <c r="G7" s="379">
        <v>0</v>
      </c>
      <c r="H7" s="379">
        <v>0</v>
      </c>
      <c r="I7" s="379">
        <v>0</v>
      </c>
      <c r="J7" s="379">
        <v>17.894564505566471</v>
      </c>
      <c r="K7" s="379">
        <v>71.578258022265885</v>
      </c>
      <c r="L7" s="379">
        <v>35.789129011132943</v>
      </c>
      <c r="M7" s="379">
        <v>125.26195153896529</v>
      </c>
      <c r="N7" s="379">
        <v>0</v>
      </c>
      <c r="O7" s="379">
        <v>0</v>
      </c>
      <c r="P7" s="379">
        <v>17.894564505566471</v>
      </c>
      <c r="Q7" s="379">
        <v>0</v>
      </c>
      <c r="R7" s="379">
        <v>71.578258022265885</v>
      </c>
      <c r="S7" s="379">
        <v>304.20759659462999</v>
      </c>
      <c r="T7" s="379">
        <v>0</v>
      </c>
      <c r="U7" s="379">
        <v>0</v>
      </c>
      <c r="V7" s="379">
        <v>17.894564505566471</v>
      </c>
    </row>
    <row r="8" spans="1:22" ht="15.6">
      <c r="A8" s="317">
        <v>4</v>
      </c>
      <c r="B8" s="50" t="s">
        <v>38</v>
      </c>
      <c r="C8" s="318">
        <v>6737</v>
      </c>
      <c r="D8" s="378">
        <v>551.61050912869223</v>
      </c>
      <c r="E8" s="379">
        <v>32.447677007570135</v>
      </c>
      <c r="F8" s="379">
        <v>32.447677007570135</v>
      </c>
      <c r="G8" s="379">
        <v>0</v>
      </c>
      <c r="H8" s="379">
        <v>0</v>
      </c>
      <c r="I8" s="379">
        <v>0</v>
      </c>
      <c r="J8" s="379">
        <v>0</v>
      </c>
      <c r="K8" s="379">
        <v>129.79070803028054</v>
      </c>
      <c r="L8" s="379">
        <v>16.223838503785068</v>
      </c>
      <c r="M8" s="379">
        <v>16.223838503785068</v>
      </c>
      <c r="N8" s="379">
        <v>0</v>
      </c>
      <c r="O8" s="379">
        <v>0</v>
      </c>
      <c r="P8" s="379">
        <v>16.223838503785068</v>
      </c>
      <c r="Q8" s="379">
        <v>0</v>
      </c>
      <c r="R8" s="379">
        <v>48.671515511355203</v>
      </c>
      <c r="S8" s="379">
        <v>227.13373905299093</v>
      </c>
      <c r="T8" s="379">
        <v>32.447677007570135</v>
      </c>
      <c r="U8" s="379">
        <v>0</v>
      </c>
      <c r="V8" s="379">
        <v>0</v>
      </c>
    </row>
    <row r="9" spans="1:22" ht="15.6">
      <c r="A9" s="321">
        <v>5</v>
      </c>
      <c r="B9" s="50" t="s">
        <v>39</v>
      </c>
      <c r="C9" s="318">
        <v>7002</v>
      </c>
      <c r="D9" s="378">
        <v>811.71093973150516</v>
      </c>
      <c r="E9" s="379">
        <v>15.609825764067409</v>
      </c>
      <c r="F9" s="379">
        <v>62.439303056269637</v>
      </c>
      <c r="G9" s="379">
        <v>0</v>
      </c>
      <c r="H9" s="379">
        <v>0</v>
      </c>
      <c r="I9" s="379" t="s">
        <v>140</v>
      </c>
      <c r="J9" s="379">
        <v>0</v>
      </c>
      <c r="K9" s="379">
        <v>249.75721222507855</v>
      </c>
      <c r="L9" s="379">
        <v>15.609825764067409</v>
      </c>
      <c r="M9" s="379">
        <v>46.829477292202228</v>
      </c>
      <c r="N9" s="379">
        <v>0</v>
      </c>
      <c r="O9" s="379">
        <v>0</v>
      </c>
      <c r="P9" s="379">
        <v>0</v>
      </c>
      <c r="Q9" s="379">
        <v>0</v>
      </c>
      <c r="R9" s="379">
        <v>15.609825764067409</v>
      </c>
      <c r="S9" s="379">
        <v>390.24564410168523</v>
      </c>
      <c r="T9" s="379">
        <v>15.609825764067409</v>
      </c>
      <c r="U9" s="379">
        <v>15.609825764067409</v>
      </c>
      <c r="V9" s="379">
        <v>0</v>
      </c>
    </row>
    <row r="10" spans="1:22" ht="15.6">
      <c r="A10" s="317">
        <v>6</v>
      </c>
      <c r="B10" s="50" t="s">
        <v>40</v>
      </c>
      <c r="C10" s="318">
        <v>5886</v>
      </c>
      <c r="D10" s="378">
        <v>761.34896364254166</v>
      </c>
      <c r="E10" s="379">
        <v>0</v>
      </c>
      <c r="F10" s="379">
        <v>74.277947672443091</v>
      </c>
      <c r="G10" s="379">
        <v>0</v>
      </c>
      <c r="H10" s="379">
        <v>0</v>
      </c>
      <c r="I10" s="379">
        <v>0</v>
      </c>
      <c r="J10" s="379">
        <v>0</v>
      </c>
      <c r="K10" s="379">
        <v>204.2643560992185</v>
      </c>
      <c r="L10" s="379">
        <v>37.138973836221545</v>
      </c>
      <c r="M10" s="379">
        <v>37.138973836221545</v>
      </c>
      <c r="N10" s="379">
        <v>0</v>
      </c>
      <c r="O10" s="379">
        <v>0</v>
      </c>
      <c r="P10" s="379">
        <v>0</v>
      </c>
      <c r="Q10" s="379">
        <v>0</v>
      </c>
      <c r="R10" s="379">
        <v>92.84743459055386</v>
      </c>
      <c r="S10" s="379">
        <v>297.11179068977236</v>
      </c>
      <c r="T10" s="379">
        <v>18.569486918110773</v>
      </c>
      <c r="U10" s="379">
        <v>0</v>
      </c>
      <c r="V10" s="379">
        <v>0</v>
      </c>
    </row>
    <row r="11" spans="1:22" ht="15.6">
      <c r="A11" s="317">
        <v>7</v>
      </c>
      <c r="B11" s="50" t="s">
        <v>41</v>
      </c>
      <c r="C11" s="318">
        <v>9897</v>
      </c>
      <c r="D11" s="378">
        <v>607.40628473274728</v>
      </c>
      <c r="E11" s="379">
        <v>11.043750631504496</v>
      </c>
      <c r="F11" s="379">
        <v>11.043750631504496</v>
      </c>
      <c r="G11" s="379">
        <v>0</v>
      </c>
      <c r="H11" s="379">
        <v>0</v>
      </c>
      <c r="I11" s="379">
        <v>0</v>
      </c>
      <c r="J11" s="379">
        <v>11.043750631504496</v>
      </c>
      <c r="K11" s="379">
        <v>187.74376073557644</v>
      </c>
      <c r="L11" s="379">
        <v>22.087501263008992</v>
      </c>
      <c r="M11" s="379">
        <v>66.262503789026979</v>
      </c>
      <c r="N11" s="379">
        <v>0</v>
      </c>
      <c r="O11" s="379">
        <v>0</v>
      </c>
      <c r="P11" s="379">
        <v>0</v>
      </c>
      <c r="Q11" s="379">
        <v>0</v>
      </c>
      <c r="R11" s="379">
        <v>0</v>
      </c>
      <c r="S11" s="379">
        <v>265.05001515610792</v>
      </c>
      <c r="T11" s="379">
        <v>33.13125189451349</v>
      </c>
      <c r="U11" s="379">
        <v>11.043750631504496</v>
      </c>
      <c r="V11" s="379">
        <v>0</v>
      </c>
    </row>
    <row r="12" spans="1:22" ht="15.6">
      <c r="A12" s="322">
        <v>8</v>
      </c>
      <c r="B12" s="50" t="s">
        <v>42</v>
      </c>
      <c r="C12" s="318">
        <v>7126</v>
      </c>
      <c r="D12" s="378">
        <v>659.5425203480213</v>
      </c>
      <c r="E12" s="379">
        <v>15.338198147628402</v>
      </c>
      <c r="F12" s="379">
        <v>107.36738703339883</v>
      </c>
      <c r="G12" s="379">
        <v>0</v>
      </c>
      <c r="H12" s="379">
        <v>0</v>
      </c>
      <c r="I12" s="379">
        <v>0</v>
      </c>
      <c r="J12" s="379">
        <v>0</v>
      </c>
      <c r="K12" s="379">
        <v>168.72017962391243</v>
      </c>
      <c r="L12" s="379">
        <v>15.338198147628402</v>
      </c>
      <c r="M12" s="379">
        <v>15.338198147628402</v>
      </c>
      <c r="N12" s="379">
        <v>0</v>
      </c>
      <c r="O12" s="379">
        <v>0</v>
      </c>
      <c r="P12" s="379">
        <v>0</v>
      </c>
      <c r="Q12" s="379">
        <v>0</v>
      </c>
      <c r="R12" s="379">
        <v>76.69099073814202</v>
      </c>
      <c r="S12" s="379">
        <v>260.74936850968282</v>
      </c>
      <c r="T12" s="379">
        <v>0</v>
      </c>
      <c r="U12" s="379">
        <v>0</v>
      </c>
      <c r="V12" s="379">
        <v>0</v>
      </c>
    </row>
    <row r="13" spans="1:22" ht="15.6">
      <c r="A13" s="317">
        <v>9</v>
      </c>
      <c r="B13" s="50" t="s">
        <v>43</v>
      </c>
      <c r="C13" s="318">
        <v>8362</v>
      </c>
      <c r="D13" s="378">
        <v>745.04903133221706</v>
      </c>
      <c r="E13" s="379">
        <v>26.142071274814636</v>
      </c>
      <c r="F13" s="379">
        <v>52.284142549629273</v>
      </c>
      <c r="G13" s="379">
        <v>0</v>
      </c>
      <c r="H13" s="379">
        <v>0</v>
      </c>
      <c r="I13" s="379">
        <v>0</v>
      </c>
      <c r="J13" s="379">
        <v>0</v>
      </c>
      <c r="K13" s="379">
        <v>274.49174838555371</v>
      </c>
      <c r="L13" s="379">
        <v>13.071035637407318</v>
      </c>
      <c r="M13" s="379">
        <v>39.213106912221953</v>
      </c>
      <c r="N13" s="379">
        <v>0</v>
      </c>
      <c r="O13" s="379">
        <v>0</v>
      </c>
      <c r="P13" s="379">
        <v>0</v>
      </c>
      <c r="Q13" s="379">
        <v>0</v>
      </c>
      <c r="R13" s="379">
        <v>78.426213824443906</v>
      </c>
      <c r="S13" s="379">
        <v>261.4207127481464</v>
      </c>
      <c r="T13" s="379">
        <v>0</v>
      </c>
      <c r="U13" s="379">
        <v>13.071035637407318</v>
      </c>
      <c r="V13" s="379">
        <v>13.071035637407318</v>
      </c>
    </row>
    <row r="14" spans="1:22" ht="15.6">
      <c r="A14" s="317">
        <v>10</v>
      </c>
      <c r="B14" s="72" t="s">
        <v>44</v>
      </c>
      <c r="C14" s="318">
        <v>5296</v>
      </c>
      <c r="D14" s="378">
        <v>495.31722054380663</v>
      </c>
      <c r="E14" s="379">
        <v>41.276435045317221</v>
      </c>
      <c r="F14" s="379">
        <v>61.914652567975828</v>
      </c>
      <c r="G14" s="379">
        <v>0</v>
      </c>
      <c r="H14" s="379">
        <v>0</v>
      </c>
      <c r="I14" s="379">
        <v>0</v>
      </c>
      <c r="J14" s="379">
        <v>20.638217522658611</v>
      </c>
      <c r="K14" s="379">
        <v>144.46752265861028</v>
      </c>
      <c r="L14" s="379">
        <v>20.638217522658611</v>
      </c>
      <c r="M14" s="379">
        <v>20.638217522658611</v>
      </c>
      <c r="N14" s="379">
        <v>20.638217522658611</v>
      </c>
      <c r="O14" s="379">
        <v>0</v>
      </c>
      <c r="P14" s="379">
        <v>0</v>
      </c>
      <c r="Q14" s="379">
        <v>0</v>
      </c>
      <c r="R14" s="379">
        <v>0</v>
      </c>
      <c r="S14" s="379">
        <v>144.46752265861028</v>
      </c>
      <c r="T14" s="379">
        <v>20.638217522658611</v>
      </c>
      <c r="U14" s="379">
        <v>20.638217522658611</v>
      </c>
      <c r="V14" s="379">
        <v>20.638217522658611</v>
      </c>
    </row>
    <row r="15" spans="1:22" ht="27" customHeight="1">
      <c r="A15" s="323" t="s">
        <v>109</v>
      </c>
      <c r="B15" s="324" t="s">
        <v>45</v>
      </c>
      <c r="C15" s="325">
        <v>79210</v>
      </c>
      <c r="D15" s="378">
        <v>631.98333543744468</v>
      </c>
      <c r="E15" s="378">
        <v>16.558515338972352</v>
      </c>
      <c r="F15" s="378">
        <v>62.094432521146317</v>
      </c>
      <c r="G15" s="378">
        <v>0</v>
      </c>
      <c r="H15" s="378">
        <v>1.3798762782476959</v>
      </c>
      <c r="I15" s="378">
        <v>1.3798762782476959</v>
      </c>
      <c r="J15" s="378">
        <v>6.8993813912384798</v>
      </c>
      <c r="K15" s="378">
        <v>175.24428733745739</v>
      </c>
      <c r="L15" s="378">
        <v>20.698144173715441</v>
      </c>
      <c r="M15" s="378">
        <v>51.055422295164753</v>
      </c>
      <c r="N15" s="378">
        <v>1.3798762782476959</v>
      </c>
      <c r="O15" s="378">
        <v>2.7597525564953918</v>
      </c>
      <c r="P15" s="378">
        <v>5.5195051129907835</v>
      </c>
      <c r="Q15" s="378">
        <v>0</v>
      </c>
      <c r="R15" s="378">
        <v>37.25665951268779</v>
      </c>
      <c r="S15" s="380">
        <v>234.57896730210831</v>
      </c>
      <c r="T15" s="381">
        <v>15.178639060724656</v>
      </c>
      <c r="U15" s="381">
        <v>8.2792576694861761</v>
      </c>
      <c r="V15" s="381">
        <v>4.1396288347430881</v>
      </c>
    </row>
    <row r="16" spans="1:22" ht="15.6">
      <c r="A16" s="317">
        <v>11</v>
      </c>
      <c r="B16" s="330" t="s">
        <v>110</v>
      </c>
      <c r="C16" s="318">
        <v>37046</v>
      </c>
      <c r="D16" s="378">
        <v>480.91291907358419</v>
      </c>
      <c r="E16" s="379">
        <v>23.603088052691248</v>
      </c>
      <c r="F16" s="379">
        <v>64.908492144900933</v>
      </c>
      <c r="G16" s="379">
        <v>0</v>
      </c>
      <c r="H16" s="379">
        <v>5.9007720131728121</v>
      </c>
      <c r="I16" s="379">
        <v>0</v>
      </c>
      <c r="J16" s="379">
        <v>5.9007720131728121</v>
      </c>
      <c r="K16" s="379">
        <v>135.71775630297466</v>
      </c>
      <c r="L16" s="379">
        <v>5.9007720131728121</v>
      </c>
      <c r="M16" s="379">
        <v>32.454246072450466</v>
      </c>
      <c r="N16" s="379">
        <v>0</v>
      </c>
      <c r="O16" s="379">
        <v>0</v>
      </c>
      <c r="P16" s="379">
        <v>5.9007720131728121</v>
      </c>
      <c r="Q16" s="379">
        <v>0</v>
      </c>
      <c r="R16" s="379">
        <v>29.50386006586406</v>
      </c>
      <c r="S16" s="379">
        <v>153.42007234249311</v>
      </c>
      <c r="T16" s="379">
        <v>17.702316039518436</v>
      </c>
      <c r="U16" s="379">
        <v>8.8511580197592181</v>
      </c>
      <c r="V16" s="379">
        <v>11.801544026345624</v>
      </c>
    </row>
    <row r="17" spans="1:22" ht="57.6" customHeight="1">
      <c r="A17" s="382" t="s">
        <v>131</v>
      </c>
      <c r="B17" s="383"/>
      <c r="C17" s="332">
        <v>116256</v>
      </c>
      <c r="D17" s="378">
        <v>583.84341453344337</v>
      </c>
      <c r="E17" s="378">
        <v>18.803330580787225</v>
      </c>
      <c r="F17" s="378">
        <v>62.991157445637214</v>
      </c>
      <c r="G17" s="378">
        <v>0</v>
      </c>
      <c r="H17" s="378">
        <v>2.8204995871180842</v>
      </c>
      <c r="I17" s="378">
        <v>0.94016652903936138</v>
      </c>
      <c r="J17" s="378">
        <v>6.5811657032755297</v>
      </c>
      <c r="K17" s="378">
        <v>162.64880952380952</v>
      </c>
      <c r="L17" s="378">
        <v>15.982830993669143</v>
      </c>
      <c r="M17" s="378">
        <v>45.127993393889348</v>
      </c>
      <c r="N17" s="378">
        <v>0.94016652903936138</v>
      </c>
      <c r="O17" s="378">
        <v>1.8803330580787228</v>
      </c>
      <c r="P17" s="378">
        <v>5.6409991742361685</v>
      </c>
      <c r="Q17" s="378">
        <v>0</v>
      </c>
      <c r="R17" s="378">
        <v>34.786161574456372</v>
      </c>
      <c r="S17" s="380">
        <v>208.71696944673823</v>
      </c>
      <c r="T17" s="384">
        <v>15.982830993669143</v>
      </c>
      <c r="U17" s="384">
        <v>8.4614987613542532</v>
      </c>
      <c r="V17" s="384">
        <v>6.5811657032755297</v>
      </c>
    </row>
    <row r="18" spans="1:22" ht="15.6">
      <c r="A18" s="385" t="s">
        <v>112</v>
      </c>
      <c r="B18" s="385"/>
      <c r="C18" s="385"/>
      <c r="D18" s="386">
        <v>1</v>
      </c>
      <c r="E18" s="338">
        <v>3.2206119162640899E-2</v>
      </c>
      <c r="F18" s="338">
        <v>0.10789049919484703</v>
      </c>
      <c r="G18" s="338">
        <v>0</v>
      </c>
      <c r="H18" s="338">
        <v>4.8309178743961359E-3</v>
      </c>
      <c r="I18" s="338">
        <v>1.6103059581320453E-3</v>
      </c>
      <c r="J18" s="338">
        <v>1.1272141706924317E-2</v>
      </c>
      <c r="K18" s="339">
        <v>0.27858293075684382</v>
      </c>
      <c r="L18" s="338">
        <v>2.737520128824477E-2</v>
      </c>
      <c r="M18" s="338">
        <v>7.7294685990338174E-2</v>
      </c>
      <c r="N18" s="338">
        <v>1.6103059581320453E-3</v>
      </c>
      <c r="O18" s="338">
        <v>3.2206119162640906E-3</v>
      </c>
      <c r="P18" s="338">
        <v>9.6618357487922718E-3</v>
      </c>
      <c r="Q18" s="338">
        <v>0</v>
      </c>
      <c r="R18" s="340">
        <v>5.9581320450885676E-2</v>
      </c>
      <c r="S18" s="341">
        <v>0.35748792270531404</v>
      </c>
      <c r="T18" s="341">
        <v>2.737520128824477E-2</v>
      </c>
      <c r="U18" s="341">
        <v>1.4492753623188408E-2</v>
      </c>
      <c r="V18" s="341">
        <v>1.1272141706924317E-2</v>
      </c>
    </row>
    <row r="19" spans="1:22" ht="15.6">
      <c r="A19" s="346" t="s">
        <v>132</v>
      </c>
      <c r="B19" s="347"/>
      <c r="C19" s="348"/>
      <c r="D19" s="122">
        <v>545.79999999999995</v>
      </c>
      <c r="E19" s="122">
        <v>21.7</v>
      </c>
      <c r="F19" s="122">
        <v>72.7</v>
      </c>
      <c r="G19" s="122">
        <v>0</v>
      </c>
      <c r="H19" s="122">
        <v>7.6</v>
      </c>
      <c r="I19" s="122">
        <v>0</v>
      </c>
      <c r="J19" s="122">
        <v>14.2</v>
      </c>
      <c r="K19" s="122">
        <v>159.6</v>
      </c>
      <c r="L19" s="122">
        <v>23.6</v>
      </c>
      <c r="M19" s="122">
        <v>25.5</v>
      </c>
      <c r="N19" s="122">
        <v>1.9</v>
      </c>
      <c r="O19" s="122"/>
      <c r="P19" s="122">
        <v>5.7</v>
      </c>
      <c r="Q19" s="122">
        <v>0.9</v>
      </c>
      <c r="R19" s="122">
        <v>36.799999999999997</v>
      </c>
      <c r="S19" s="122">
        <v>175.7</v>
      </c>
      <c r="T19" s="99"/>
      <c r="U19" s="99">
        <v>10.4</v>
      </c>
      <c r="V19" s="99"/>
    </row>
    <row r="20" spans="1:22" ht="33" customHeight="1">
      <c r="A20" s="387" t="s">
        <v>133</v>
      </c>
      <c r="B20" s="388"/>
      <c r="C20" s="389"/>
      <c r="D20" s="390">
        <v>6.9702115304953072E-2</v>
      </c>
      <c r="E20" s="390">
        <v>-0.13348707000980531</v>
      </c>
      <c r="F20" s="390">
        <v>-0.13354666512190905</v>
      </c>
      <c r="G20" s="390"/>
      <c r="H20" s="390">
        <v>-0.6288816332739362</v>
      </c>
      <c r="I20" s="390"/>
      <c r="J20" s="390">
        <v>-0.53653762652989223</v>
      </c>
      <c r="K20" s="390">
        <v>1.9102816565222502E-2</v>
      </c>
      <c r="L20" s="390">
        <v>-0.32276139857334141</v>
      </c>
      <c r="M20" s="390">
        <v>0.76972523113291569</v>
      </c>
      <c r="N20" s="390">
        <v>-0.50517551103191505</v>
      </c>
      <c r="O20" s="390"/>
      <c r="P20" s="390">
        <v>-1.0351022063830095E-2</v>
      </c>
      <c r="Q20" s="390"/>
      <c r="R20" s="390">
        <v>-5.472387025933767E-2</v>
      </c>
      <c r="S20" s="390">
        <v>0.18791672991882891</v>
      </c>
      <c r="T20" s="390"/>
      <c r="U20" s="390">
        <v>-0.18639434986978343</v>
      </c>
      <c r="V20" s="390"/>
    </row>
    <row r="21" spans="1:22" ht="15.6">
      <c r="A21" s="365" t="s">
        <v>135</v>
      </c>
      <c r="B21" s="347"/>
      <c r="C21" s="348"/>
      <c r="D21" s="122">
        <v>528.48723662362022</v>
      </c>
      <c r="E21" s="122">
        <v>22.568849962574525</v>
      </c>
      <c r="F21" s="122">
        <v>79.931343617451446</v>
      </c>
      <c r="G21" s="122">
        <v>0</v>
      </c>
      <c r="H21" s="122">
        <v>0</v>
      </c>
      <c r="I21" s="122">
        <v>0</v>
      </c>
      <c r="J21" s="122">
        <v>13.165162478168474</v>
      </c>
      <c r="K21" s="122">
        <v>123.1883060457193</v>
      </c>
      <c r="L21" s="122">
        <v>19.747743717252714</v>
      </c>
      <c r="M21" s="122">
        <v>36.674381189183613</v>
      </c>
      <c r="N21" s="122">
        <v>0.94036874844060525</v>
      </c>
      <c r="O21" s="122">
        <v>0.94036874844060525</v>
      </c>
      <c r="P21" s="122">
        <v>9.4036874844060545</v>
      </c>
      <c r="Q21" s="122">
        <v>1.8807374968812105</v>
      </c>
      <c r="R21" s="122">
        <v>20.688112465693315</v>
      </c>
      <c r="S21" s="122">
        <v>199.35817466940833</v>
      </c>
      <c r="T21" s="122"/>
      <c r="U21" s="84">
        <v>12.2</v>
      </c>
      <c r="V21" s="122"/>
    </row>
    <row r="22" spans="1:22" ht="15.6">
      <c r="A22" s="391" t="s">
        <v>136</v>
      </c>
      <c r="B22" s="391"/>
      <c r="C22" s="391"/>
      <c r="D22" s="369">
        <v>510.57724391057724</v>
      </c>
      <c r="E22" s="369">
        <v>22.442955776289111</v>
      </c>
      <c r="F22" s="369">
        <v>65.458621014176572</v>
      </c>
      <c r="G22" s="369">
        <v>0</v>
      </c>
      <c r="H22" s="369">
        <v>3.7404926293815182</v>
      </c>
      <c r="I22" s="369">
        <v>0.93512315734537954</v>
      </c>
      <c r="J22" s="369">
        <v>10.286354730799173</v>
      </c>
      <c r="K22" s="369">
        <v>138.39822728711616</v>
      </c>
      <c r="L22" s="369">
        <v>23.378078933634487</v>
      </c>
      <c r="M22" s="369">
        <v>22.442955776289111</v>
      </c>
      <c r="N22" s="369">
        <v>0</v>
      </c>
      <c r="O22" s="369">
        <v>2.8053694720361388</v>
      </c>
      <c r="P22" s="369">
        <v>4.6756157867268975</v>
      </c>
      <c r="Q22" s="369">
        <v>0.93512315734537954</v>
      </c>
      <c r="R22" s="369">
        <v>19.63758630425297</v>
      </c>
      <c r="S22" s="369">
        <v>194.50561672783894</v>
      </c>
      <c r="T22" s="362"/>
      <c r="U22" s="371">
        <v>10.3</v>
      </c>
      <c r="V22" s="364"/>
    </row>
    <row r="23" spans="1:22" ht="15.6">
      <c r="A23" s="391" t="s">
        <v>137</v>
      </c>
      <c r="B23" s="391"/>
      <c r="C23" s="391"/>
      <c r="D23" s="122">
        <v>543.32748846631819</v>
      </c>
      <c r="E23" s="122">
        <v>19.537461057864185</v>
      </c>
      <c r="F23" s="122">
        <v>77.219488942987013</v>
      </c>
      <c r="G23" s="122">
        <v>0.93035528846972293</v>
      </c>
      <c r="H23" s="122">
        <v>5.5821317308183378</v>
      </c>
      <c r="I23" s="122">
        <v>0.93035528846972293</v>
      </c>
      <c r="J23" s="122">
        <v>7.4428423077577834</v>
      </c>
      <c r="K23" s="122">
        <v>141.41400384739788</v>
      </c>
      <c r="L23" s="122">
        <v>24.189237500212798</v>
      </c>
      <c r="M23" s="122">
        <v>32.562435096440304</v>
      </c>
      <c r="N23" s="122">
        <v>0.93035528846972293</v>
      </c>
      <c r="O23" s="122">
        <v>0.93035528846972293</v>
      </c>
      <c r="P23" s="122">
        <v>7.4428423077577834</v>
      </c>
      <c r="Q23" s="122">
        <v>0</v>
      </c>
      <c r="R23" s="122">
        <v>15.816039903985292</v>
      </c>
      <c r="S23" s="122">
        <v>208.39958461721795</v>
      </c>
      <c r="T23" s="349"/>
      <c r="U23" s="372">
        <v>6.5</v>
      </c>
      <c r="V23" s="349"/>
    </row>
    <row r="24" spans="1:22" ht="15.6">
      <c r="A24" s="392" t="s">
        <v>141</v>
      </c>
      <c r="B24" s="392"/>
      <c r="C24" s="392"/>
      <c r="D24" s="122">
        <v>634.18078620271501</v>
      </c>
      <c r="E24" s="122">
        <v>26.692660086906727</v>
      </c>
      <c r="F24" s="122">
        <v>73.634924377673727</v>
      </c>
      <c r="G24" s="122">
        <v>0</v>
      </c>
      <c r="H24" s="122">
        <v>3.6817462188836867</v>
      </c>
      <c r="I24" s="122">
        <v>0</v>
      </c>
      <c r="J24" s="122">
        <v>8.2839289924882937</v>
      </c>
      <c r="K24" s="122">
        <v>146.34941220062652</v>
      </c>
      <c r="L24" s="122">
        <v>33.135715969953175</v>
      </c>
      <c r="M24" s="122">
        <v>38.658335298278708</v>
      </c>
      <c r="N24" s="122">
        <v>0</v>
      </c>
      <c r="O24" s="122">
        <v>0.92043655472092167</v>
      </c>
      <c r="P24" s="122">
        <v>6.4430558830464513</v>
      </c>
      <c r="Q24" s="122">
        <v>0.92043655472092167</v>
      </c>
      <c r="R24" s="122">
        <v>15.647421430255665</v>
      </c>
      <c r="S24" s="122">
        <v>278.89227608043922</v>
      </c>
      <c r="T24" s="370"/>
      <c r="U24" s="84">
        <v>12.9</v>
      </c>
      <c r="V24" s="349"/>
    </row>
    <row r="25" spans="1:22" ht="15">
      <c r="A25" s="374"/>
      <c r="B25" s="374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93"/>
      <c r="S25" s="394"/>
      <c r="V25" s="373"/>
    </row>
  </sheetData>
  <mergeCells count="14">
    <mergeCell ref="A23:C23"/>
    <mergeCell ref="A24:C24"/>
    <mergeCell ref="A17:B17"/>
    <mergeCell ref="A18:C18"/>
    <mergeCell ref="A19:C19"/>
    <mergeCell ref="A20:C20"/>
    <mergeCell ref="A21:C21"/>
    <mergeCell ref="A22:C22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workbookViewId="0">
      <selection activeCell="L18" sqref="L18"/>
    </sheetView>
  </sheetViews>
  <sheetFormatPr defaultRowHeight="13.2"/>
  <cols>
    <col min="1" max="1" width="14.77734375" customWidth="1"/>
    <col min="3" max="7" width="7.21875" customWidth="1"/>
    <col min="8" max="8" width="7.5546875" customWidth="1"/>
    <col min="9" max="22" width="7.21875" customWidth="1"/>
  </cols>
  <sheetData>
    <row r="1" spans="1:22" ht="30" customHeight="1">
      <c r="A1" s="472" t="s">
        <v>178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4"/>
      <c r="V1" s="474"/>
    </row>
    <row r="2" spans="1:22" ht="34.200000000000003" customHeight="1">
      <c r="A2" s="475" t="s">
        <v>179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7"/>
      <c r="R2" s="477"/>
      <c r="S2" s="477"/>
      <c r="T2" s="477"/>
      <c r="U2" s="478"/>
      <c r="V2" s="478"/>
    </row>
    <row r="3" spans="1:22" ht="42" customHeight="1">
      <c r="A3" s="479" t="s">
        <v>142</v>
      </c>
      <c r="B3" s="480" t="s">
        <v>180</v>
      </c>
      <c r="C3" s="481" t="s">
        <v>144</v>
      </c>
      <c r="D3" s="482"/>
      <c r="E3" s="481" t="s">
        <v>145</v>
      </c>
      <c r="F3" s="482"/>
      <c r="G3" s="481" t="s">
        <v>181</v>
      </c>
      <c r="H3" s="482"/>
      <c r="I3" s="483" t="s">
        <v>147</v>
      </c>
      <c r="J3" s="484"/>
      <c r="K3" s="481" t="s">
        <v>148</v>
      </c>
      <c r="L3" s="482"/>
      <c r="M3" s="481" t="s">
        <v>149</v>
      </c>
      <c r="N3" s="482"/>
      <c r="O3" s="485" t="s">
        <v>182</v>
      </c>
      <c r="P3" s="486"/>
      <c r="Q3" s="481" t="s">
        <v>151</v>
      </c>
      <c r="R3" s="487"/>
      <c r="S3" s="487"/>
      <c r="T3" s="488"/>
      <c r="U3" s="489" t="s">
        <v>152</v>
      </c>
      <c r="V3" s="490"/>
    </row>
    <row r="4" spans="1:22" ht="22.2" customHeight="1">
      <c r="A4" s="491"/>
      <c r="B4" s="492"/>
      <c r="C4" s="493" t="s">
        <v>17</v>
      </c>
      <c r="D4" s="494" t="s">
        <v>153</v>
      </c>
      <c r="E4" s="493" t="s">
        <v>17</v>
      </c>
      <c r="F4" s="494" t="s">
        <v>153</v>
      </c>
      <c r="G4" s="493" t="s">
        <v>17</v>
      </c>
      <c r="H4" s="494" t="s">
        <v>153</v>
      </c>
      <c r="I4" s="493" t="s">
        <v>17</v>
      </c>
      <c r="J4" s="494" t="s">
        <v>153</v>
      </c>
      <c r="K4" s="493" t="s">
        <v>17</v>
      </c>
      <c r="L4" s="494" t="s">
        <v>153</v>
      </c>
      <c r="M4" s="495" t="s">
        <v>17</v>
      </c>
      <c r="N4" s="494" t="s">
        <v>153</v>
      </c>
      <c r="O4" s="495" t="s">
        <v>17</v>
      </c>
      <c r="P4" s="494" t="s">
        <v>153</v>
      </c>
      <c r="Q4" s="496" t="s">
        <v>17</v>
      </c>
      <c r="R4" s="494" t="s">
        <v>153</v>
      </c>
      <c r="S4" s="485" t="s">
        <v>154</v>
      </c>
      <c r="T4" s="497"/>
      <c r="U4" s="498" t="s">
        <v>17</v>
      </c>
      <c r="V4" s="499" t="s">
        <v>153</v>
      </c>
    </row>
    <row r="5" spans="1:22" ht="21" customHeight="1">
      <c r="A5" s="500"/>
      <c r="B5" s="501"/>
      <c r="C5" s="502"/>
      <c r="D5" s="503"/>
      <c r="E5" s="502"/>
      <c r="F5" s="503"/>
      <c r="G5" s="502"/>
      <c r="H5" s="503"/>
      <c r="I5" s="502"/>
      <c r="J5" s="503"/>
      <c r="K5" s="502"/>
      <c r="L5" s="503"/>
      <c r="M5" s="504"/>
      <c r="N5" s="503"/>
      <c r="O5" s="504"/>
      <c r="P5" s="503"/>
      <c r="Q5" s="505"/>
      <c r="R5" s="503"/>
      <c r="S5" s="506" t="s">
        <v>17</v>
      </c>
      <c r="T5" s="507" t="s">
        <v>155</v>
      </c>
      <c r="U5" s="508"/>
      <c r="V5" s="509"/>
    </row>
    <row r="6" spans="1:22" ht="13.8">
      <c r="A6" s="510" t="s">
        <v>156</v>
      </c>
      <c r="B6" s="511">
        <v>34552.5</v>
      </c>
      <c r="C6" s="512">
        <f>'[4]10_мес-20'!C6+'[4]ноя-19'!C6</f>
        <v>27</v>
      </c>
      <c r="D6" s="430">
        <f>C6*100000/$B6*1.093</f>
        <v>85.409159973952669</v>
      </c>
      <c r="E6" s="512">
        <f>'[4]10_мес-20'!E6+'[4]ноя-19'!E6</f>
        <v>5</v>
      </c>
      <c r="F6" s="430">
        <f>E6*100000/$B6*1.093</f>
        <v>15.816511106287532</v>
      </c>
      <c r="G6" s="512">
        <f>'[4]10_мес-20'!G6+'[4]ноя-19'!G6</f>
        <v>5</v>
      </c>
      <c r="H6" s="430">
        <f>G6*100000/$B6*1.093</f>
        <v>15.816511106287532</v>
      </c>
      <c r="I6" s="512">
        <f>'[4]10_мес-20'!I6+'[4]ноя-19'!I6</f>
        <v>1</v>
      </c>
      <c r="J6" s="430">
        <f>I6*100000/$B6*1.093</f>
        <v>3.1633022212575064</v>
      </c>
      <c r="K6" s="512">
        <f>'[4]10_мес-20'!K6+'[4]ноя-19'!K6</f>
        <v>2</v>
      </c>
      <c r="L6" s="430">
        <f>K6*100000/$B6*1.093</f>
        <v>6.3266044425150127</v>
      </c>
      <c r="M6" s="512">
        <f>'[4]10_мес-20'!M6+'[4]ноя-19'!M6</f>
        <v>10</v>
      </c>
      <c r="N6" s="430">
        <f>M6*100000/$B6*1.093</f>
        <v>31.633022212575064</v>
      </c>
      <c r="O6" s="512">
        <f>'[4]10_мес-20'!O6+'[4]ноя-19'!O6</f>
        <v>0</v>
      </c>
      <c r="P6" s="430">
        <f>O6*100000/$B6*1.093</f>
        <v>0</v>
      </c>
      <c r="Q6" s="512">
        <f>'[4]10_мес-20'!Q6+'[4]ноя-19'!Q6</f>
        <v>7</v>
      </c>
      <c r="R6" s="430">
        <f>Q6*100000/$B6*1.093</f>
        <v>22.143115548802545</v>
      </c>
      <c r="S6" s="512">
        <f>'[4]10_мес-20'!S6+'[4]ноя-19'!S6</f>
        <v>5</v>
      </c>
      <c r="T6" s="430">
        <f>S6*100000/$B6*1.093</f>
        <v>15.816511106287532</v>
      </c>
      <c r="U6" s="512">
        <f>'[4]10_мес-20'!U6+'[4]ноя-19'!U6</f>
        <v>2</v>
      </c>
      <c r="V6" s="430">
        <f>U6*100000/$B6*1.093</f>
        <v>6.3266044425150127</v>
      </c>
    </row>
    <row r="7" spans="1:22" ht="13.8">
      <c r="A7" s="513" t="s">
        <v>157</v>
      </c>
      <c r="B7" s="511">
        <v>8052.5</v>
      </c>
      <c r="C7" s="512">
        <f>'[4]10_мес-20'!C7+'[4]ноя-19'!C7</f>
        <v>12</v>
      </c>
      <c r="D7" s="430">
        <f t="shared" ref="D7:F18" si="0">C7*100000/$B7*1.093</f>
        <v>162.88109282831417</v>
      </c>
      <c r="E7" s="512">
        <f>'[4]10_мес-20'!E7+'[4]ноя-19'!E7</f>
        <v>0</v>
      </c>
      <c r="F7" s="430">
        <f t="shared" si="0"/>
        <v>0</v>
      </c>
      <c r="G7" s="512">
        <f>'[4]10_мес-20'!G7+'[4]ноя-19'!G7</f>
        <v>0</v>
      </c>
      <c r="H7" s="430">
        <f t="shared" ref="H7:H18" si="1">G7*100000/$B7*1.093</f>
        <v>0</v>
      </c>
      <c r="I7" s="512">
        <f>'[4]10_мес-20'!I7+'[4]ноя-19'!I7</f>
        <v>1</v>
      </c>
      <c r="J7" s="430">
        <f t="shared" ref="J7:J18" si="2">I7*100000/$B7*1.093</f>
        <v>13.573424402359516</v>
      </c>
      <c r="K7" s="512">
        <f>'[4]10_мес-20'!K7+'[4]ноя-19'!K7</f>
        <v>4</v>
      </c>
      <c r="L7" s="430">
        <f t="shared" ref="L7:L18" si="3">K7*100000/$B7*1.093</f>
        <v>54.293697609438063</v>
      </c>
      <c r="M7" s="512">
        <f>'[4]10_мес-20'!M7+'[4]ноя-19'!M7</f>
        <v>1</v>
      </c>
      <c r="N7" s="430">
        <f t="shared" ref="N7:N18" si="4">M7*100000/$B7*1.093</f>
        <v>13.573424402359516</v>
      </c>
      <c r="O7" s="512">
        <f>'[4]10_мес-20'!O7+'[4]ноя-19'!O7</f>
        <v>0</v>
      </c>
      <c r="P7" s="430">
        <f t="shared" ref="P7:P18" si="5">O7*100000/$B7*1.093</f>
        <v>0</v>
      </c>
      <c r="Q7" s="512">
        <f>'[4]10_мес-20'!Q7+'[4]ноя-19'!Q7</f>
        <v>3</v>
      </c>
      <c r="R7" s="430">
        <f t="shared" ref="R7:R18" si="6">Q7*100000/$B7*1.093</f>
        <v>40.720273207078542</v>
      </c>
      <c r="S7" s="512">
        <f>'[4]10_мес-20'!S7+'[4]ноя-19'!S7</f>
        <v>3</v>
      </c>
      <c r="T7" s="430">
        <f t="shared" ref="T7:T18" si="7">S7*100000/$B7*1.093</f>
        <v>40.720273207078542</v>
      </c>
      <c r="U7" s="512">
        <f>'[4]10_мес-20'!U7+'[4]ноя-19'!U7</f>
        <v>3</v>
      </c>
      <c r="V7" s="430">
        <f t="shared" ref="V7:V18" si="8">U7*100000/$B7*1.093</f>
        <v>40.720273207078542</v>
      </c>
    </row>
    <row r="8" spans="1:22" ht="13.8">
      <c r="A8" s="513" t="s">
        <v>158</v>
      </c>
      <c r="B8" s="511">
        <v>12383</v>
      </c>
      <c r="C8" s="512">
        <f>'[4]10_мес-20'!C8+'[4]ноя-19'!C8</f>
        <v>24</v>
      </c>
      <c r="D8" s="430">
        <f t="shared" si="0"/>
        <v>211.83881127352015</v>
      </c>
      <c r="E8" s="512">
        <f>'[4]10_мес-20'!E8+'[4]ноя-19'!E8</f>
        <v>1</v>
      </c>
      <c r="F8" s="430">
        <f t="shared" si="0"/>
        <v>8.8266171363966723</v>
      </c>
      <c r="G8" s="512">
        <f>'[4]10_мес-20'!G8+'[4]ноя-19'!G8</f>
        <v>1</v>
      </c>
      <c r="H8" s="430">
        <f t="shared" si="1"/>
        <v>8.8266171363966723</v>
      </c>
      <c r="I8" s="512">
        <f>'[4]10_мес-20'!I8+'[4]ноя-19'!I8</f>
        <v>5</v>
      </c>
      <c r="J8" s="430">
        <f t="shared" si="2"/>
        <v>44.133085681983367</v>
      </c>
      <c r="K8" s="512">
        <f>'[4]10_мес-20'!K8+'[4]ноя-19'!K8</f>
        <v>2</v>
      </c>
      <c r="L8" s="430">
        <f t="shared" si="3"/>
        <v>17.653234272793345</v>
      </c>
      <c r="M8" s="512">
        <f>'[4]10_мес-20'!M8+'[4]ноя-19'!M8</f>
        <v>5</v>
      </c>
      <c r="N8" s="430">
        <f t="shared" si="4"/>
        <v>44.133085681983367</v>
      </c>
      <c r="O8" s="512">
        <f>'[4]10_мес-20'!O8+'[4]ноя-19'!O8</f>
        <v>2</v>
      </c>
      <c r="P8" s="430">
        <f t="shared" si="5"/>
        <v>17.653234272793345</v>
      </c>
      <c r="Q8" s="512">
        <f>'[4]10_мес-20'!Q8+'[4]ноя-19'!Q8</f>
        <v>7</v>
      </c>
      <c r="R8" s="430">
        <f t="shared" si="6"/>
        <v>61.786319954776708</v>
      </c>
      <c r="S8" s="512">
        <f>'[4]10_мес-20'!S8+'[4]ноя-19'!S8</f>
        <v>2</v>
      </c>
      <c r="T8" s="430">
        <f t="shared" si="7"/>
        <v>17.653234272793345</v>
      </c>
      <c r="U8" s="512">
        <f>'[4]10_мес-20'!U8+'[4]ноя-19'!U8</f>
        <v>2</v>
      </c>
      <c r="V8" s="430">
        <f t="shared" si="8"/>
        <v>17.653234272793345</v>
      </c>
    </row>
    <row r="9" spans="1:22" ht="13.8">
      <c r="A9" s="513" t="s">
        <v>159</v>
      </c>
      <c r="B9" s="511">
        <v>13700.5</v>
      </c>
      <c r="C9" s="512">
        <f>'[4]10_мес-20'!C9+'[4]ноя-19'!C9</f>
        <v>24</v>
      </c>
      <c r="D9" s="430">
        <f t="shared" si="0"/>
        <v>191.46746469106967</v>
      </c>
      <c r="E9" s="512">
        <f>'[4]10_мес-20'!E9+'[4]ноя-19'!E9</f>
        <v>2</v>
      </c>
      <c r="F9" s="430">
        <f t="shared" si="0"/>
        <v>15.955622057589137</v>
      </c>
      <c r="G9" s="512">
        <f>'[4]10_мес-20'!G9+'[4]ноя-19'!G9</f>
        <v>2</v>
      </c>
      <c r="H9" s="430">
        <f t="shared" si="1"/>
        <v>15.955622057589137</v>
      </c>
      <c r="I9" s="512">
        <f>'[4]10_мес-20'!I9+'[4]ноя-19'!I9</f>
        <v>0</v>
      </c>
      <c r="J9" s="430">
        <f t="shared" si="2"/>
        <v>0</v>
      </c>
      <c r="K9" s="512">
        <f>'[4]10_мес-20'!K9+'[4]ноя-19'!K9</f>
        <v>1</v>
      </c>
      <c r="L9" s="430">
        <f t="shared" si="3"/>
        <v>7.9778110287945685</v>
      </c>
      <c r="M9" s="512">
        <f>'[4]10_мес-20'!M9+'[4]ноя-19'!M9</f>
        <v>9</v>
      </c>
      <c r="N9" s="430">
        <f t="shared" si="4"/>
        <v>71.800299259151117</v>
      </c>
      <c r="O9" s="512">
        <f>'[4]10_мес-20'!O9+'[4]ноя-19'!O9</f>
        <v>1</v>
      </c>
      <c r="P9" s="430">
        <f t="shared" si="5"/>
        <v>7.9778110287945685</v>
      </c>
      <c r="Q9" s="512">
        <f>'[4]10_мес-20'!Q9+'[4]ноя-19'!Q9</f>
        <v>6</v>
      </c>
      <c r="R9" s="430">
        <f t="shared" si="6"/>
        <v>47.866866172767416</v>
      </c>
      <c r="S9" s="512">
        <f>'[4]10_мес-20'!S9+'[4]ноя-19'!S9</f>
        <v>4</v>
      </c>
      <c r="T9" s="430">
        <f t="shared" si="7"/>
        <v>31.911244115178274</v>
      </c>
      <c r="U9" s="512">
        <f>'[4]10_мес-20'!U9+'[4]ноя-19'!U9</f>
        <v>5</v>
      </c>
      <c r="V9" s="430">
        <f t="shared" si="8"/>
        <v>39.889055143972847</v>
      </c>
    </row>
    <row r="10" spans="1:22" ht="13.8">
      <c r="A10" s="513" t="s">
        <v>160</v>
      </c>
      <c r="B10" s="511">
        <v>14117.5</v>
      </c>
      <c r="C10" s="512">
        <f>'[4]10_мес-20'!C10+'[4]ноя-19'!C10</f>
        <v>33</v>
      </c>
      <c r="D10" s="430">
        <f t="shared" si="0"/>
        <v>255.49141136886843</v>
      </c>
      <c r="E10" s="512">
        <f>'[4]10_мес-20'!E10+'[4]ноя-19'!E10</f>
        <v>1</v>
      </c>
      <c r="F10" s="430">
        <f t="shared" si="0"/>
        <v>7.7421639808748006</v>
      </c>
      <c r="G10" s="512">
        <f>'[4]10_мес-20'!G10+'[4]ноя-19'!G10</f>
        <v>1</v>
      </c>
      <c r="H10" s="430">
        <f t="shared" si="1"/>
        <v>7.7421639808748006</v>
      </c>
      <c r="I10" s="512">
        <f>'[4]10_мес-20'!I10+'[4]ноя-19'!I10</f>
        <v>5</v>
      </c>
      <c r="J10" s="430">
        <f t="shared" si="2"/>
        <v>38.710819904373999</v>
      </c>
      <c r="K10" s="512">
        <f>'[4]10_мес-20'!K10+'[4]ноя-19'!K10</f>
        <v>5</v>
      </c>
      <c r="L10" s="430">
        <f t="shared" si="3"/>
        <v>38.710819904373999</v>
      </c>
      <c r="M10" s="512">
        <f>'[4]10_мес-20'!M10+'[4]ноя-19'!M10</f>
        <v>14</v>
      </c>
      <c r="N10" s="430">
        <f t="shared" si="4"/>
        <v>108.39029573224721</v>
      </c>
      <c r="O10" s="512">
        <f>'[4]10_мес-20'!O10+'[4]ноя-19'!O10</f>
        <v>0</v>
      </c>
      <c r="P10" s="430">
        <f t="shared" si="5"/>
        <v>0</v>
      </c>
      <c r="Q10" s="512">
        <f>'[4]10_мес-20'!Q10+'[4]ноя-19'!Q10</f>
        <v>2</v>
      </c>
      <c r="R10" s="430">
        <f t="shared" si="6"/>
        <v>15.484327961749601</v>
      </c>
      <c r="S10" s="512">
        <f>'[4]10_мес-20'!S10+'[4]ноя-19'!S10</f>
        <v>2</v>
      </c>
      <c r="T10" s="430">
        <f t="shared" si="7"/>
        <v>15.484327961749601</v>
      </c>
      <c r="U10" s="512">
        <f>'[4]10_мес-20'!U10+'[4]ноя-19'!U10</f>
        <v>6</v>
      </c>
      <c r="V10" s="430">
        <f t="shared" si="8"/>
        <v>46.452983885248798</v>
      </c>
    </row>
    <row r="11" spans="1:22" ht="13.8">
      <c r="A11" s="513" t="s">
        <v>161</v>
      </c>
      <c r="B11" s="511">
        <v>11792.5</v>
      </c>
      <c r="C11" s="512">
        <f>'[4]10_мес-20'!C11+'[4]ноя-19'!C11</f>
        <v>20</v>
      </c>
      <c r="D11" s="430">
        <f t="shared" si="0"/>
        <v>185.37205851176594</v>
      </c>
      <c r="E11" s="512">
        <f>'[4]10_мес-20'!E11+'[4]ноя-19'!E11</f>
        <v>4</v>
      </c>
      <c r="F11" s="430">
        <f t="shared" si="0"/>
        <v>37.074411702353189</v>
      </c>
      <c r="G11" s="512">
        <f>'[4]10_мес-20'!G11+'[4]ноя-19'!G11</f>
        <v>4</v>
      </c>
      <c r="H11" s="430">
        <f t="shared" si="1"/>
        <v>37.074411702353189</v>
      </c>
      <c r="I11" s="512">
        <f>'[4]10_мес-20'!I11+'[4]ноя-19'!I11</f>
        <v>1</v>
      </c>
      <c r="J11" s="430">
        <f t="shared" si="2"/>
        <v>9.2686029255882971</v>
      </c>
      <c r="K11" s="512">
        <f>'[4]10_мес-20'!K11+'[4]ноя-19'!K11</f>
        <v>1</v>
      </c>
      <c r="L11" s="430">
        <f t="shared" si="3"/>
        <v>9.2686029255882971</v>
      </c>
      <c r="M11" s="512">
        <f>'[4]10_мес-20'!M11+'[4]ноя-19'!M11</f>
        <v>4</v>
      </c>
      <c r="N11" s="430">
        <f t="shared" si="4"/>
        <v>37.074411702353189</v>
      </c>
      <c r="O11" s="512">
        <f>'[4]10_мес-20'!O11+'[4]ноя-19'!O11</f>
        <v>2</v>
      </c>
      <c r="P11" s="430">
        <f t="shared" si="5"/>
        <v>18.537205851176594</v>
      </c>
      <c r="Q11" s="512">
        <f>'[4]10_мес-20'!Q11+'[4]ноя-19'!Q11</f>
        <v>2</v>
      </c>
      <c r="R11" s="430">
        <f t="shared" si="6"/>
        <v>18.537205851176594</v>
      </c>
      <c r="S11" s="512">
        <f>'[4]10_мес-20'!S11+'[4]ноя-19'!S11</f>
        <v>1</v>
      </c>
      <c r="T11" s="430">
        <f t="shared" si="7"/>
        <v>9.2686029255882971</v>
      </c>
      <c r="U11" s="512">
        <f>'[4]10_мес-20'!U11+'[4]ноя-19'!U11</f>
        <v>6</v>
      </c>
      <c r="V11" s="430">
        <f t="shared" si="8"/>
        <v>55.61161755352979</v>
      </c>
    </row>
    <row r="12" spans="1:22" ht="13.8">
      <c r="A12" s="513" t="s">
        <v>162</v>
      </c>
      <c r="B12" s="511">
        <v>19687.5</v>
      </c>
      <c r="C12" s="512">
        <f>'[4]10_мес-20'!C12+'[4]ноя-19'!C12</f>
        <v>29</v>
      </c>
      <c r="D12" s="430">
        <f t="shared" si="0"/>
        <v>161.00063492063489</v>
      </c>
      <c r="E12" s="512">
        <f>'[4]10_мес-20'!E12+'[4]ноя-19'!E12</f>
        <v>10</v>
      </c>
      <c r="F12" s="430">
        <f t="shared" si="0"/>
        <v>55.517460317460312</v>
      </c>
      <c r="G12" s="512">
        <f>'[4]10_мес-20'!G12+'[4]ноя-19'!G12</f>
        <v>10</v>
      </c>
      <c r="H12" s="430">
        <f t="shared" si="1"/>
        <v>55.517460317460312</v>
      </c>
      <c r="I12" s="512">
        <f>'[4]10_мес-20'!I12+'[4]ноя-19'!I12</f>
        <v>2</v>
      </c>
      <c r="J12" s="430">
        <f t="shared" si="2"/>
        <v>11.103492063492062</v>
      </c>
      <c r="K12" s="512">
        <f>'[4]10_мес-20'!K12+'[4]ноя-19'!K12</f>
        <v>2</v>
      </c>
      <c r="L12" s="430">
        <f t="shared" si="3"/>
        <v>11.103492063492062</v>
      </c>
      <c r="M12" s="512">
        <f>'[4]10_мес-20'!M12+'[4]ноя-19'!M12</f>
        <v>10</v>
      </c>
      <c r="N12" s="430">
        <f t="shared" si="4"/>
        <v>55.517460317460312</v>
      </c>
      <c r="O12" s="512">
        <f>'[4]10_мес-20'!O12+'[4]ноя-19'!O12</f>
        <v>0</v>
      </c>
      <c r="P12" s="430">
        <f t="shared" si="5"/>
        <v>0</v>
      </c>
      <c r="Q12" s="512">
        <f>'[4]10_мес-20'!Q12+'[4]ноя-19'!Q12</f>
        <v>1</v>
      </c>
      <c r="R12" s="430">
        <f t="shared" si="6"/>
        <v>5.5517460317460312</v>
      </c>
      <c r="S12" s="512">
        <f>'[4]10_мес-20'!S12+'[4]ноя-19'!S12</f>
        <v>0</v>
      </c>
      <c r="T12" s="430">
        <f t="shared" si="7"/>
        <v>0</v>
      </c>
      <c r="U12" s="512">
        <f>'[4]10_мес-20'!U12+'[4]ноя-19'!U12</f>
        <v>4</v>
      </c>
      <c r="V12" s="430">
        <f t="shared" si="8"/>
        <v>22.206984126984125</v>
      </c>
    </row>
    <row r="13" spans="1:22" ht="13.8">
      <c r="A13" s="513" t="s">
        <v>163</v>
      </c>
      <c r="B13" s="511">
        <v>14613</v>
      </c>
      <c r="C13" s="512">
        <f>'[4]10_мес-20'!C13+'[4]ноя-19'!C13</f>
        <v>25</v>
      </c>
      <c r="D13" s="430">
        <f t="shared" si="0"/>
        <v>186.99103537945663</v>
      </c>
      <c r="E13" s="512">
        <f>'[4]10_мес-20'!E13+'[4]ноя-19'!E13</f>
        <v>3</v>
      </c>
      <c r="F13" s="430">
        <f t="shared" si="0"/>
        <v>22.438924245534796</v>
      </c>
      <c r="G13" s="512">
        <f>'[4]10_мес-20'!G13+'[4]ноя-19'!G13</f>
        <v>3</v>
      </c>
      <c r="H13" s="430">
        <f t="shared" si="1"/>
        <v>22.438924245534796</v>
      </c>
      <c r="I13" s="512">
        <f>'[4]10_мес-20'!I13+'[4]ноя-19'!I13</f>
        <v>2</v>
      </c>
      <c r="J13" s="430">
        <f t="shared" si="2"/>
        <v>14.959282830356532</v>
      </c>
      <c r="K13" s="512">
        <f>'[4]10_мес-20'!K13+'[4]ноя-19'!K13</f>
        <v>5</v>
      </c>
      <c r="L13" s="430">
        <f t="shared" si="3"/>
        <v>37.398207075891328</v>
      </c>
      <c r="M13" s="512">
        <f>'[4]10_мес-20'!M13+'[4]ноя-19'!M13</f>
        <v>9</v>
      </c>
      <c r="N13" s="430">
        <f t="shared" si="4"/>
        <v>67.316772736604392</v>
      </c>
      <c r="O13" s="512">
        <f>'[4]10_мес-20'!O13+'[4]ноя-19'!O13</f>
        <v>0</v>
      </c>
      <c r="P13" s="430">
        <f t="shared" si="5"/>
        <v>0</v>
      </c>
      <c r="Q13" s="512">
        <f>'[4]10_мес-20'!Q13+'[4]ноя-19'!Q13</f>
        <v>2</v>
      </c>
      <c r="R13" s="430">
        <f t="shared" si="6"/>
        <v>14.959282830356532</v>
      </c>
      <c r="S13" s="512">
        <f>'[4]10_мес-20'!S13+'[4]ноя-19'!S13</f>
        <v>2</v>
      </c>
      <c r="T13" s="430">
        <f t="shared" si="7"/>
        <v>14.959282830356532</v>
      </c>
      <c r="U13" s="512">
        <f>'[4]10_мес-20'!U13+'[4]ноя-19'!U13</f>
        <v>4</v>
      </c>
      <c r="V13" s="430">
        <f t="shared" si="8"/>
        <v>29.918565660713064</v>
      </c>
    </row>
    <row r="14" spans="1:22" ht="13.8">
      <c r="A14" s="513" t="s">
        <v>164</v>
      </c>
      <c r="B14" s="511">
        <v>16125.5</v>
      </c>
      <c r="C14" s="512">
        <f>'[4]10_мес-20'!C14+'[4]ноя-19'!C14</f>
        <v>29</v>
      </c>
      <c r="D14" s="430">
        <f t="shared" si="0"/>
        <v>196.56444761402747</v>
      </c>
      <c r="E14" s="512">
        <f>'[4]10_мес-20'!E14+'[4]ноя-19'!E14</f>
        <v>3</v>
      </c>
      <c r="F14" s="430">
        <f t="shared" si="0"/>
        <v>20.334253201451116</v>
      </c>
      <c r="G14" s="512">
        <f>'[4]10_мес-20'!G14+'[4]ноя-19'!G14</f>
        <v>2</v>
      </c>
      <c r="H14" s="430">
        <f t="shared" si="1"/>
        <v>13.556168800967413</v>
      </c>
      <c r="I14" s="512">
        <f>'[4]10_мес-20'!I14+'[4]ноя-19'!I14</f>
        <v>3</v>
      </c>
      <c r="J14" s="430">
        <f t="shared" si="2"/>
        <v>20.334253201451116</v>
      </c>
      <c r="K14" s="512">
        <f>'[4]10_мес-20'!K14+'[4]ноя-19'!K14</f>
        <v>5</v>
      </c>
      <c r="L14" s="430">
        <f t="shared" si="3"/>
        <v>33.890422002418525</v>
      </c>
      <c r="M14" s="512">
        <f>'[4]10_мес-20'!M14+'[4]ноя-19'!M14</f>
        <v>10</v>
      </c>
      <c r="N14" s="430">
        <f t="shared" si="4"/>
        <v>67.78084400483705</v>
      </c>
      <c r="O14" s="512">
        <f>'[4]10_мес-20'!O14+'[4]ноя-19'!O14</f>
        <v>1</v>
      </c>
      <c r="P14" s="430">
        <f t="shared" si="5"/>
        <v>6.7780844004837064</v>
      </c>
      <c r="Q14" s="512">
        <f>'[4]10_мес-20'!Q14+'[4]ноя-19'!Q14</f>
        <v>5</v>
      </c>
      <c r="R14" s="430">
        <f t="shared" si="6"/>
        <v>33.890422002418525</v>
      </c>
      <c r="S14" s="512">
        <f>'[4]10_мес-20'!S14+'[4]ноя-19'!S14</f>
        <v>1</v>
      </c>
      <c r="T14" s="430">
        <f t="shared" si="7"/>
        <v>6.7780844004837064</v>
      </c>
      <c r="U14" s="512">
        <f>'[4]10_мес-20'!U14+'[4]ноя-19'!U14</f>
        <v>2</v>
      </c>
      <c r="V14" s="430">
        <f t="shared" si="8"/>
        <v>13.556168800967413</v>
      </c>
    </row>
    <row r="15" spans="1:22" ht="13.8">
      <c r="A15" s="513" t="s">
        <v>165</v>
      </c>
      <c r="B15" s="511">
        <v>10754</v>
      </c>
      <c r="C15" s="512">
        <f>'[4]10_мес-20'!C15+'[4]ноя-19'!C15</f>
        <v>14</v>
      </c>
      <c r="D15" s="430">
        <f t="shared" si="0"/>
        <v>142.29124046866281</v>
      </c>
      <c r="E15" s="512">
        <f>'[4]10_мес-20'!E15+'[4]ноя-19'!E15</f>
        <v>1</v>
      </c>
      <c r="F15" s="430">
        <f t="shared" si="0"/>
        <v>10.163660033475916</v>
      </c>
      <c r="G15" s="512">
        <f>'[4]10_мес-20'!G15+'[4]ноя-19'!G15</f>
        <v>1</v>
      </c>
      <c r="H15" s="430">
        <f t="shared" si="1"/>
        <v>10.163660033475916</v>
      </c>
      <c r="I15" s="512">
        <f>'[4]10_мес-20'!I15+'[4]ноя-19'!I15</f>
        <v>1</v>
      </c>
      <c r="J15" s="430">
        <f t="shared" si="2"/>
        <v>10.163660033475916</v>
      </c>
      <c r="K15" s="512">
        <f>'[4]10_мес-20'!K15+'[4]ноя-19'!K15</f>
        <v>1</v>
      </c>
      <c r="L15" s="430">
        <f t="shared" si="3"/>
        <v>10.163660033475916</v>
      </c>
      <c r="M15" s="512">
        <f>'[4]10_мес-20'!M15+'[4]ноя-19'!M15</f>
        <v>3</v>
      </c>
      <c r="N15" s="430">
        <f t="shared" si="4"/>
        <v>30.490980100427745</v>
      </c>
      <c r="O15" s="512">
        <f>'[4]10_мес-20'!O15+'[4]ноя-19'!O15</f>
        <v>1</v>
      </c>
      <c r="P15" s="430">
        <f t="shared" si="5"/>
        <v>10.163660033475916</v>
      </c>
      <c r="Q15" s="512">
        <f>'[4]10_мес-20'!Q15+'[4]ноя-19'!Q15</f>
        <v>5</v>
      </c>
      <c r="R15" s="430">
        <f t="shared" si="6"/>
        <v>50.818300167379576</v>
      </c>
      <c r="S15" s="512">
        <f>'[4]10_мес-20'!S15+'[4]ноя-19'!S15</f>
        <v>4</v>
      </c>
      <c r="T15" s="430">
        <f t="shared" si="7"/>
        <v>40.654640133903662</v>
      </c>
      <c r="U15" s="512">
        <f>'[4]10_мес-20'!U15+'[4]ноя-19'!U15</f>
        <v>2</v>
      </c>
      <c r="V15" s="430">
        <f t="shared" si="8"/>
        <v>20.327320066951831</v>
      </c>
    </row>
    <row r="16" spans="1:22" ht="13.8">
      <c r="A16" s="514" t="s">
        <v>166</v>
      </c>
      <c r="B16" s="515">
        <v>155778.5</v>
      </c>
      <c r="C16" s="516">
        <f t="shared" ref="C16:E16" si="9">SUM(C6:C15)</f>
        <v>237</v>
      </c>
      <c r="D16" s="517">
        <f t="shared" si="0"/>
        <v>166.28803076162629</v>
      </c>
      <c r="E16" s="516">
        <f t="shared" si="9"/>
        <v>30</v>
      </c>
      <c r="F16" s="517">
        <f t="shared" si="0"/>
        <v>21.049117817927375</v>
      </c>
      <c r="G16" s="516">
        <f t="shared" ref="G16" si="10">SUM(G6:G15)</f>
        <v>29</v>
      </c>
      <c r="H16" s="517">
        <f t="shared" si="1"/>
        <v>20.347480557329799</v>
      </c>
      <c r="I16" s="516">
        <f t="shared" ref="I16" si="11">SUM(I6:I15)</f>
        <v>21</v>
      </c>
      <c r="J16" s="517">
        <f t="shared" si="2"/>
        <v>14.734382472549163</v>
      </c>
      <c r="K16" s="516">
        <f t="shared" ref="K16" si="12">SUM(K6:K15)</f>
        <v>28</v>
      </c>
      <c r="L16" s="517">
        <f t="shared" si="3"/>
        <v>19.645843296732217</v>
      </c>
      <c r="M16" s="516">
        <f t="shared" ref="M16" si="13">SUM(M6:M15)</f>
        <v>75</v>
      </c>
      <c r="N16" s="517">
        <f t="shared" si="4"/>
        <v>52.62279454481844</v>
      </c>
      <c r="O16" s="516">
        <f t="shared" ref="O16" si="14">SUM(O6:O15)</f>
        <v>7</v>
      </c>
      <c r="P16" s="517">
        <f t="shared" si="5"/>
        <v>4.9114608241830542</v>
      </c>
      <c r="Q16" s="516">
        <f t="shared" ref="Q16" si="15">SUM(Q6:Q15)</f>
        <v>40</v>
      </c>
      <c r="R16" s="517">
        <f t="shared" si="6"/>
        <v>28.065490423903167</v>
      </c>
      <c r="S16" s="516">
        <f t="shared" ref="S16" si="16">SUM(S6:S15)</f>
        <v>24</v>
      </c>
      <c r="T16" s="517">
        <f t="shared" si="7"/>
        <v>16.839294254341901</v>
      </c>
      <c r="U16" s="516">
        <f t="shared" ref="U16" si="17">SUM(U6:U15)</f>
        <v>36</v>
      </c>
      <c r="V16" s="517">
        <f t="shared" si="8"/>
        <v>25.258941381512852</v>
      </c>
    </row>
    <row r="17" spans="1:22" ht="13.8">
      <c r="A17" s="518" t="s">
        <v>167</v>
      </c>
      <c r="B17" s="519">
        <v>64617.5</v>
      </c>
      <c r="C17" s="512">
        <f>'[4]10_мес-20'!C17+'[4]ноя-19'!C17</f>
        <v>74</v>
      </c>
      <c r="D17" s="430">
        <f t="shared" si="0"/>
        <v>125.17042596819746</v>
      </c>
      <c r="E17" s="512">
        <f>'[4]10_мес-20'!E17+'[4]ноя-19'!E17</f>
        <v>9</v>
      </c>
      <c r="F17" s="430">
        <f t="shared" si="0"/>
        <v>15.223430185321314</v>
      </c>
      <c r="G17" s="512">
        <f>'[4]10_мес-20'!G17+'[4]ноя-19'!G17</f>
        <v>9</v>
      </c>
      <c r="H17" s="430">
        <f t="shared" si="1"/>
        <v>15.223430185321314</v>
      </c>
      <c r="I17" s="512">
        <f>'[4]10_мес-20'!I17+'[4]ноя-19'!I17</f>
        <v>6</v>
      </c>
      <c r="J17" s="430">
        <f t="shared" si="2"/>
        <v>10.148953456880877</v>
      </c>
      <c r="K17" s="512">
        <f>'[4]10_мес-20'!K17+'[4]ноя-19'!K17</f>
        <v>7</v>
      </c>
      <c r="L17" s="430">
        <f t="shared" si="3"/>
        <v>11.840445699694355</v>
      </c>
      <c r="M17" s="512">
        <f>'[4]10_мес-20'!M17+'[4]ноя-19'!M17</f>
        <v>12</v>
      </c>
      <c r="N17" s="430">
        <f t="shared" si="4"/>
        <v>20.297906913761754</v>
      </c>
      <c r="O17" s="512">
        <f>'[4]10_мес-20'!O17+'[4]ноя-19'!O17</f>
        <v>6</v>
      </c>
      <c r="P17" s="430">
        <f t="shared" si="5"/>
        <v>10.148953456880877</v>
      </c>
      <c r="Q17" s="512">
        <f>'[4]10_мес-20'!Q17+'[4]ноя-19'!Q17</f>
        <v>18</v>
      </c>
      <c r="R17" s="430">
        <f t="shared" si="6"/>
        <v>30.446860370642629</v>
      </c>
      <c r="S17" s="512">
        <f>'[4]10_мес-20'!S17+'[4]ноя-19'!S17</f>
        <v>12</v>
      </c>
      <c r="T17" s="430">
        <f t="shared" si="7"/>
        <v>20.297906913761754</v>
      </c>
      <c r="U17" s="512">
        <f>'[4]10_мес-20'!U17+'[4]ноя-19'!U17</f>
        <v>16</v>
      </c>
      <c r="V17" s="430">
        <f t="shared" si="8"/>
        <v>27.063875885015669</v>
      </c>
    </row>
    <row r="18" spans="1:22" ht="42" thickBot="1">
      <c r="A18" s="520" t="s">
        <v>183</v>
      </c>
      <c r="B18" s="515">
        <v>220396</v>
      </c>
      <c r="C18" s="521">
        <f>C16+C17</f>
        <v>311</v>
      </c>
      <c r="D18" s="517">
        <f t="shared" si="0"/>
        <v>154.23283544165955</v>
      </c>
      <c r="E18" s="521">
        <f>E16+E17</f>
        <v>39</v>
      </c>
      <c r="F18" s="517">
        <f t="shared" si="0"/>
        <v>19.341095119693644</v>
      </c>
      <c r="G18" s="521">
        <f>G16+G17</f>
        <v>38</v>
      </c>
      <c r="H18" s="517">
        <f t="shared" si="1"/>
        <v>18.845169603804059</v>
      </c>
      <c r="I18" s="521">
        <f>I16+I17</f>
        <v>27</v>
      </c>
      <c r="J18" s="517">
        <f t="shared" si="2"/>
        <v>13.389988929018676</v>
      </c>
      <c r="K18" s="521">
        <f>K16+K17</f>
        <v>35</v>
      </c>
      <c r="L18" s="517">
        <f t="shared" si="3"/>
        <v>17.357393056135319</v>
      </c>
      <c r="M18" s="521">
        <f>M16+M17</f>
        <v>87</v>
      </c>
      <c r="N18" s="517">
        <f t="shared" si="4"/>
        <v>43.145519882393508</v>
      </c>
      <c r="O18" s="521">
        <f>O16+O17</f>
        <v>13</v>
      </c>
      <c r="P18" s="517">
        <f t="shared" si="5"/>
        <v>6.4470317065645473</v>
      </c>
      <c r="Q18" s="521">
        <f>Q16+Q17</f>
        <v>58</v>
      </c>
      <c r="R18" s="517">
        <f t="shared" si="6"/>
        <v>28.763679921595671</v>
      </c>
      <c r="S18" s="521">
        <f>S16+S17</f>
        <v>36</v>
      </c>
      <c r="T18" s="517">
        <f t="shared" si="7"/>
        <v>17.8533185720249</v>
      </c>
      <c r="U18" s="521">
        <f>U16+U17</f>
        <v>52</v>
      </c>
      <c r="V18" s="517">
        <f t="shared" si="8"/>
        <v>25.788126826258189</v>
      </c>
    </row>
    <row r="19" spans="1:22" ht="36.6" thickBot="1">
      <c r="A19" s="522" t="s">
        <v>169</v>
      </c>
      <c r="B19" s="522"/>
      <c r="C19" s="522"/>
      <c r="D19" s="523"/>
      <c r="E19" s="524">
        <f>E18*100/$C18</f>
        <v>12.540192926045016</v>
      </c>
      <c r="F19" s="525"/>
      <c r="G19" s="526">
        <f>G18*100/E18</f>
        <v>97.435897435897431</v>
      </c>
      <c r="H19" s="527" t="s">
        <v>184</v>
      </c>
      <c r="I19" s="528">
        <f>I18*100/$C18</f>
        <v>8.6816720257234721</v>
      </c>
      <c r="J19" s="523"/>
      <c r="K19" s="524">
        <f>K18*100/$C18</f>
        <v>11.254019292604502</v>
      </c>
      <c r="L19" s="523"/>
      <c r="M19" s="524">
        <f>M18*100/$C18</f>
        <v>27.974276527331188</v>
      </c>
      <c r="N19" s="523"/>
      <c r="O19" s="524">
        <f>O18*100/$C18</f>
        <v>4.180064308681672</v>
      </c>
      <c r="P19" s="529"/>
      <c r="Q19" s="524">
        <f>Q18*100/$C18</f>
        <v>18.64951768488746</v>
      </c>
      <c r="R19" s="525"/>
      <c r="S19" s="526">
        <f>S18*100/Q18</f>
        <v>62.068965517241381</v>
      </c>
      <c r="T19" s="527" t="s">
        <v>185</v>
      </c>
      <c r="U19" s="528">
        <f>U18*100/$C18</f>
        <v>16.720257234726688</v>
      </c>
      <c r="V19" s="523"/>
    </row>
    <row r="20" spans="1:22">
      <c r="A20" s="530" t="s">
        <v>186</v>
      </c>
      <c r="B20" s="531"/>
      <c r="C20" s="532">
        <v>263</v>
      </c>
      <c r="D20" s="533">
        <v>131.1</v>
      </c>
      <c r="E20" s="534">
        <v>36</v>
      </c>
      <c r="F20" s="535">
        <v>17.899999999999999</v>
      </c>
      <c r="G20" s="536">
        <v>30</v>
      </c>
      <c r="H20" s="537">
        <v>15</v>
      </c>
      <c r="I20" s="534">
        <v>18</v>
      </c>
      <c r="J20" s="533">
        <v>9</v>
      </c>
      <c r="K20" s="534">
        <v>25</v>
      </c>
      <c r="L20" s="533">
        <v>12.5</v>
      </c>
      <c r="M20" s="534">
        <v>75</v>
      </c>
      <c r="N20" s="533">
        <v>37.4</v>
      </c>
      <c r="O20" s="534">
        <v>13</v>
      </c>
      <c r="P20" s="533">
        <v>6.5</v>
      </c>
      <c r="Q20" s="534">
        <v>34</v>
      </c>
      <c r="R20" s="533">
        <v>17</v>
      </c>
      <c r="S20" s="538">
        <v>23</v>
      </c>
      <c r="T20" s="533">
        <v>11.5</v>
      </c>
      <c r="U20" s="539">
        <v>62</v>
      </c>
      <c r="V20" s="533">
        <v>30.9</v>
      </c>
    </row>
    <row r="21" spans="1:22" ht="33" customHeight="1">
      <c r="A21" s="540" t="s">
        <v>187</v>
      </c>
      <c r="B21" s="541"/>
      <c r="C21" s="452">
        <f>C18-C20</f>
        <v>48</v>
      </c>
      <c r="D21" s="542">
        <f>D18/D20-100%</f>
        <v>0.17645183403249076</v>
      </c>
      <c r="E21" s="452">
        <f>E18-E20</f>
        <v>3</v>
      </c>
      <c r="F21" s="542">
        <f>F18/F20-100%</f>
        <v>8.0508107245454985E-2</v>
      </c>
      <c r="G21" s="452">
        <f>G18-G20</f>
        <v>8</v>
      </c>
      <c r="H21" s="542">
        <f>H18/H20-100%</f>
        <v>0.25634464025360404</v>
      </c>
      <c r="I21" s="452">
        <f>I18-I20</f>
        <v>9</v>
      </c>
      <c r="J21" s="542">
        <f>J18/J20-100%</f>
        <v>0.48777654766874168</v>
      </c>
      <c r="K21" s="452">
        <f>K18-K20</f>
        <v>10</v>
      </c>
      <c r="L21" s="542">
        <f>L18/L20-100%</f>
        <v>0.38859144449082539</v>
      </c>
      <c r="M21" s="452">
        <f>M18-M20</f>
        <v>12</v>
      </c>
      <c r="N21" s="542">
        <f>N18/N20-100%</f>
        <v>0.1536235262672061</v>
      </c>
      <c r="O21" s="452">
        <f>O18-O20</f>
        <v>0</v>
      </c>
      <c r="P21" s="542">
        <f>P18/P20-100%</f>
        <v>-8.1489682208388814E-3</v>
      </c>
      <c r="Q21" s="452">
        <f>Q18-Q20</f>
        <v>24</v>
      </c>
      <c r="R21" s="542">
        <f>R18/R20-100%</f>
        <v>0.69198117185856889</v>
      </c>
      <c r="S21" s="452">
        <f>S18-S20</f>
        <v>13</v>
      </c>
      <c r="T21" s="542">
        <f>T18/T20-100%</f>
        <v>0.55246248452390434</v>
      </c>
      <c r="U21" s="452">
        <f>U18-U20</f>
        <v>-10</v>
      </c>
      <c r="V21" s="542">
        <f>V18/V20-100%</f>
        <v>-0.16543278879423329</v>
      </c>
    </row>
    <row r="22" spans="1:22">
      <c r="A22" s="543" t="s">
        <v>188</v>
      </c>
      <c r="B22" s="531"/>
      <c r="C22" s="532">
        <v>281</v>
      </c>
      <c r="D22" s="533">
        <v>140.5</v>
      </c>
      <c r="E22" s="534">
        <v>39</v>
      </c>
      <c r="F22" s="535">
        <v>19.5</v>
      </c>
      <c r="G22" s="536">
        <v>25</v>
      </c>
      <c r="H22" s="537">
        <v>12.5</v>
      </c>
      <c r="I22" s="534">
        <v>20</v>
      </c>
      <c r="J22" s="533">
        <v>10</v>
      </c>
      <c r="K22" s="534">
        <v>27</v>
      </c>
      <c r="L22" s="533">
        <v>13.5</v>
      </c>
      <c r="M22" s="534">
        <v>88</v>
      </c>
      <c r="N22" s="533">
        <v>44</v>
      </c>
      <c r="O22" s="534">
        <v>10</v>
      </c>
      <c r="P22" s="533">
        <v>5</v>
      </c>
      <c r="Q22" s="534">
        <v>38</v>
      </c>
      <c r="R22" s="533">
        <v>19</v>
      </c>
      <c r="S22" s="538">
        <v>24</v>
      </c>
      <c r="T22" s="533">
        <v>12</v>
      </c>
      <c r="U22" s="539">
        <v>59</v>
      </c>
      <c r="V22" s="533">
        <v>29.5</v>
      </c>
    </row>
    <row r="23" spans="1:22">
      <c r="A23" s="544" t="s">
        <v>189</v>
      </c>
      <c r="B23" s="545"/>
      <c r="C23" s="546">
        <v>267</v>
      </c>
      <c r="D23" s="547">
        <v>124.1</v>
      </c>
      <c r="E23" s="546">
        <v>35</v>
      </c>
      <c r="F23" s="548">
        <v>17.600000000000001</v>
      </c>
      <c r="G23" s="549">
        <v>30</v>
      </c>
      <c r="H23" s="550">
        <v>15.1</v>
      </c>
      <c r="I23" s="546">
        <v>12</v>
      </c>
      <c r="J23" s="547">
        <v>6</v>
      </c>
      <c r="K23" s="546">
        <v>33</v>
      </c>
      <c r="L23" s="547">
        <v>16.600000000000001</v>
      </c>
      <c r="M23" s="546">
        <v>75</v>
      </c>
      <c r="N23" s="547">
        <v>37.700000000000003</v>
      </c>
      <c r="O23" s="546">
        <v>10</v>
      </c>
      <c r="P23" s="547">
        <v>5</v>
      </c>
      <c r="Q23" s="546">
        <v>55</v>
      </c>
      <c r="R23" s="548">
        <v>27.6</v>
      </c>
      <c r="S23" s="549">
        <v>27</v>
      </c>
      <c r="T23" s="550">
        <v>13.6</v>
      </c>
      <c r="U23" s="551">
        <v>47</v>
      </c>
      <c r="V23" s="547">
        <v>23.6</v>
      </c>
    </row>
    <row r="24" spans="1:22" ht="13.8">
      <c r="A24" s="552"/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</row>
  </sheetData>
  <mergeCells count="37">
    <mergeCell ref="A19:C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P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Zeros="0" tabSelected="1" workbookViewId="0">
      <selection activeCell="A2" sqref="A2"/>
    </sheetView>
  </sheetViews>
  <sheetFormatPr defaultRowHeight="13.2"/>
  <cols>
    <col min="1" max="1" width="17.77734375" customWidth="1"/>
    <col min="3" max="22" width="7.44140625" customWidth="1"/>
  </cols>
  <sheetData>
    <row r="1" spans="1:23" ht="78" customHeight="1">
      <c r="A1" s="395" t="s">
        <v>192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7"/>
      <c r="V1" s="397"/>
      <c r="W1" s="397"/>
    </row>
    <row r="2" spans="1:23" ht="13.2" customHeight="1">
      <c r="A2" s="398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7"/>
      <c r="V2" s="397"/>
      <c r="W2" s="397"/>
    </row>
    <row r="3" spans="1:23" ht="46.8" customHeight="1">
      <c r="A3" s="400" t="s">
        <v>142</v>
      </c>
      <c r="B3" s="401" t="s">
        <v>143</v>
      </c>
      <c r="C3" s="402" t="s">
        <v>144</v>
      </c>
      <c r="D3" s="402"/>
      <c r="E3" s="403" t="s">
        <v>145</v>
      </c>
      <c r="F3" s="403"/>
      <c r="G3" s="403" t="s">
        <v>146</v>
      </c>
      <c r="H3" s="403"/>
      <c r="I3" s="404" t="s">
        <v>147</v>
      </c>
      <c r="J3" s="404"/>
      <c r="K3" s="403" t="s">
        <v>148</v>
      </c>
      <c r="L3" s="403"/>
      <c r="M3" s="403" t="s">
        <v>149</v>
      </c>
      <c r="N3" s="403"/>
      <c r="O3" s="403" t="s">
        <v>150</v>
      </c>
      <c r="P3" s="403"/>
      <c r="Q3" s="403" t="s">
        <v>151</v>
      </c>
      <c r="R3" s="403"/>
      <c r="S3" s="403"/>
      <c r="T3" s="405"/>
      <c r="U3" s="406" t="s">
        <v>152</v>
      </c>
      <c r="V3" s="406"/>
      <c r="W3" s="407"/>
    </row>
    <row r="4" spans="1:23">
      <c r="A4" s="400"/>
      <c r="B4" s="408"/>
      <c r="C4" s="409" t="s">
        <v>17</v>
      </c>
      <c r="D4" s="410" t="s">
        <v>153</v>
      </c>
      <c r="E4" s="411" t="s">
        <v>17</v>
      </c>
      <c r="F4" s="410" t="s">
        <v>153</v>
      </c>
      <c r="G4" s="411" t="s">
        <v>17</v>
      </c>
      <c r="H4" s="410" t="s">
        <v>153</v>
      </c>
      <c r="I4" s="411" t="s">
        <v>17</v>
      </c>
      <c r="J4" s="410" t="s">
        <v>153</v>
      </c>
      <c r="K4" s="411" t="s">
        <v>17</v>
      </c>
      <c r="L4" s="410" t="s">
        <v>153</v>
      </c>
      <c r="M4" s="412" t="s">
        <v>17</v>
      </c>
      <c r="N4" s="410" t="s">
        <v>153</v>
      </c>
      <c r="O4" s="411" t="s">
        <v>17</v>
      </c>
      <c r="P4" s="410" t="s">
        <v>153</v>
      </c>
      <c r="Q4" s="413" t="s">
        <v>17</v>
      </c>
      <c r="R4" s="410" t="s">
        <v>153</v>
      </c>
      <c r="S4" s="403" t="s">
        <v>154</v>
      </c>
      <c r="T4" s="405"/>
      <c r="U4" s="414" t="s">
        <v>17</v>
      </c>
      <c r="V4" s="415" t="s">
        <v>153</v>
      </c>
      <c r="W4" s="407"/>
    </row>
    <row r="5" spans="1:23" ht="33" customHeight="1">
      <c r="A5" s="400"/>
      <c r="B5" s="408"/>
      <c r="C5" s="409"/>
      <c r="D5" s="410"/>
      <c r="E5" s="411"/>
      <c r="F5" s="410"/>
      <c r="G5" s="411"/>
      <c r="H5" s="410"/>
      <c r="I5" s="411"/>
      <c r="J5" s="410"/>
      <c r="K5" s="411"/>
      <c r="L5" s="410"/>
      <c r="M5" s="412"/>
      <c r="N5" s="410"/>
      <c r="O5" s="411"/>
      <c r="P5" s="410"/>
      <c r="Q5" s="413"/>
      <c r="R5" s="410"/>
      <c r="S5" s="416" t="s">
        <v>17</v>
      </c>
      <c r="T5" s="417" t="s">
        <v>155</v>
      </c>
      <c r="U5" s="414"/>
      <c r="V5" s="415"/>
      <c r="W5" s="407"/>
    </row>
    <row r="6" spans="1:23" ht="15.6">
      <c r="A6" s="418" t="s">
        <v>156</v>
      </c>
      <c r="B6" s="419">
        <v>18653</v>
      </c>
      <c r="C6" s="420">
        <v>21</v>
      </c>
      <c r="D6" s="421">
        <v>123.05259207634161</v>
      </c>
      <c r="E6" s="420">
        <v>3</v>
      </c>
      <c r="F6" s="421">
        <v>17.578941725191658</v>
      </c>
      <c r="G6" s="420">
        <v>3</v>
      </c>
      <c r="H6" s="421">
        <v>17.578941725191658</v>
      </c>
      <c r="I6" s="420">
        <v>1</v>
      </c>
      <c r="J6" s="421">
        <v>5.8596472417305527</v>
      </c>
      <c r="K6" s="420">
        <v>2</v>
      </c>
      <c r="L6" s="421">
        <v>11.719294483461105</v>
      </c>
      <c r="M6" s="420">
        <v>9</v>
      </c>
      <c r="N6" s="421">
        <v>52.736825175574971</v>
      </c>
      <c r="O6" s="420">
        <v>0</v>
      </c>
      <c r="P6" s="421">
        <v>0</v>
      </c>
      <c r="Q6" s="420">
        <v>4</v>
      </c>
      <c r="R6" s="421">
        <v>23.438588966922211</v>
      </c>
      <c r="S6" s="420">
        <v>3</v>
      </c>
      <c r="T6" s="421">
        <v>17.578941725191658</v>
      </c>
      <c r="U6" s="422">
        <v>2</v>
      </c>
      <c r="V6" s="421">
        <v>11.719294483461105</v>
      </c>
      <c r="W6" s="423"/>
    </row>
    <row r="7" spans="1:23" ht="15.6">
      <c r="A7" s="424" t="s">
        <v>157</v>
      </c>
      <c r="B7" s="419">
        <v>4143</v>
      </c>
      <c r="C7" s="420">
        <v>9</v>
      </c>
      <c r="D7" s="421">
        <v>237.43664011585807</v>
      </c>
      <c r="E7" s="420">
        <v>0</v>
      </c>
      <c r="F7" s="421">
        <v>0</v>
      </c>
      <c r="G7" s="420">
        <v>0</v>
      </c>
      <c r="H7" s="421">
        <v>0</v>
      </c>
      <c r="I7" s="420">
        <v>1</v>
      </c>
      <c r="J7" s="421">
        <v>26.381848901762009</v>
      </c>
      <c r="K7" s="420">
        <v>3</v>
      </c>
      <c r="L7" s="421">
        <v>79.145546705286037</v>
      </c>
      <c r="M7" s="420">
        <v>1</v>
      </c>
      <c r="N7" s="421">
        <v>26.381848901762009</v>
      </c>
      <c r="O7" s="420">
        <v>0</v>
      </c>
      <c r="P7" s="421">
        <v>0</v>
      </c>
      <c r="Q7" s="420">
        <v>2</v>
      </c>
      <c r="R7" s="421">
        <v>52.763697803524018</v>
      </c>
      <c r="S7" s="420">
        <v>2</v>
      </c>
      <c r="T7" s="421">
        <v>52.763697803524018</v>
      </c>
      <c r="U7" s="422">
        <v>2</v>
      </c>
      <c r="V7" s="421">
        <v>52.763697803524018</v>
      </c>
      <c r="W7" s="423"/>
    </row>
    <row r="8" spans="1:23" ht="15.6">
      <c r="A8" s="424" t="s">
        <v>158</v>
      </c>
      <c r="B8" s="419">
        <v>6108</v>
      </c>
      <c r="C8" s="420">
        <v>17</v>
      </c>
      <c r="D8" s="421">
        <v>304.20759659462999</v>
      </c>
      <c r="E8" s="420">
        <v>1</v>
      </c>
      <c r="F8" s="421">
        <v>17.894564505566471</v>
      </c>
      <c r="G8" s="420">
        <v>1</v>
      </c>
      <c r="H8" s="421">
        <v>17.894564505566471</v>
      </c>
      <c r="I8" s="420">
        <v>4</v>
      </c>
      <c r="J8" s="421">
        <v>71.578258022265885</v>
      </c>
      <c r="K8" s="420">
        <v>2</v>
      </c>
      <c r="L8" s="421">
        <v>35.789129011132943</v>
      </c>
      <c r="M8" s="420">
        <v>3</v>
      </c>
      <c r="N8" s="421">
        <v>53.683693516699414</v>
      </c>
      <c r="O8" s="420">
        <v>0</v>
      </c>
      <c r="P8" s="421">
        <v>0</v>
      </c>
      <c r="Q8" s="420">
        <v>4</v>
      </c>
      <c r="R8" s="421">
        <v>71.578258022265885</v>
      </c>
      <c r="S8" s="420">
        <v>2</v>
      </c>
      <c r="T8" s="421">
        <v>35.789129011132943</v>
      </c>
      <c r="U8" s="422">
        <v>3</v>
      </c>
      <c r="V8" s="421">
        <v>53.683693516699414</v>
      </c>
      <c r="W8" s="423"/>
    </row>
    <row r="9" spans="1:23" ht="15.6">
      <c r="A9" s="424" t="s">
        <v>159</v>
      </c>
      <c r="B9" s="419">
        <v>6737</v>
      </c>
      <c r="C9" s="420">
        <v>14</v>
      </c>
      <c r="D9" s="421">
        <v>227.13373905299093</v>
      </c>
      <c r="E9" s="420">
        <v>1</v>
      </c>
      <c r="F9" s="421">
        <v>16.223838503785068</v>
      </c>
      <c r="G9" s="420">
        <v>1</v>
      </c>
      <c r="H9" s="421">
        <v>16.223838503785068</v>
      </c>
      <c r="I9" s="420">
        <v>0</v>
      </c>
      <c r="J9" s="421">
        <v>0</v>
      </c>
      <c r="K9" s="420">
        <v>1</v>
      </c>
      <c r="L9" s="421">
        <v>16.223838503785068</v>
      </c>
      <c r="M9" s="420">
        <v>4</v>
      </c>
      <c r="N9" s="421">
        <v>64.895354015140271</v>
      </c>
      <c r="O9" s="420">
        <v>0</v>
      </c>
      <c r="P9" s="421">
        <v>0</v>
      </c>
      <c r="Q9" s="420">
        <v>2</v>
      </c>
      <c r="R9" s="421">
        <v>32.447677007570135</v>
      </c>
      <c r="S9" s="420">
        <v>0</v>
      </c>
      <c r="T9" s="421">
        <v>0</v>
      </c>
      <c r="U9" s="422">
        <v>6</v>
      </c>
      <c r="V9" s="421">
        <v>97.343031022710406</v>
      </c>
      <c r="W9" s="423"/>
    </row>
    <row r="10" spans="1:23" ht="15.6">
      <c r="A10" s="424" t="s">
        <v>160</v>
      </c>
      <c r="B10" s="425">
        <v>7002</v>
      </c>
      <c r="C10" s="420">
        <v>25</v>
      </c>
      <c r="D10" s="421">
        <v>390.24564410168523</v>
      </c>
      <c r="E10" s="420">
        <v>0</v>
      </c>
      <c r="F10" s="421">
        <v>0</v>
      </c>
      <c r="G10" s="420">
        <v>0</v>
      </c>
      <c r="H10" s="421">
        <v>0</v>
      </c>
      <c r="I10" s="420">
        <v>4</v>
      </c>
      <c r="J10" s="421">
        <v>62.439303056269637</v>
      </c>
      <c r="K10" s="420">
        <v>5</v>
      </c>
      <c r="L10" s="421">
        <v>78.049128820337046</v>
      </c>
      <c r="M10" s="420">
        <v>11</v>
      </c>
      <c r="N10" s="421">
        <v>171.7080834047415</v>
      </c>
      <c r="O10" s="420">
        <v>0</v>
      </c>
      <c r="P10" s="421">
        <v>0</v>
      </c>
      <c r="Q10" s="420">
        <v>0</v>
      </c>
      <c r="R10" s="421">
        <v>0</v>
      </c>
      <c r="S10" s="420">
        <v>0</v>
      </c>
      <c r="T10" s="421">
        <v>0</v>
      </c>
      <c r="U10" s="422">
        <v>5</v>
      </c>
      <c r="V10" s="421">
        <v>78.049128820337046</v>
      </c>
      <c r="W10" s="423"/>
    </row>
    <row r="11" spans="1:23" ht="15.6">
      <c r="A11" s="424" t="s">
        <v>161</v>
      </c>
      <c r="B11" s="426">
        <v>5886</v>
      </c>
      <c r="C11" s="420">
        <v>16</v>
      </c>
      <c r="D11" s="421">
        <v>297.11179068977236</v>
      </c>
      <c r="E11" s="420">
        <v>4</v>
      </c>
      <c r="F11" s="421">
        <v>74.277947672443091</v>
      </c>
      <c r="G11" s="420">
        <v>4</v>
      </c>
      <c r="H11" s="421">
        <v>74.277947672443091</v>
      </c>
      <c r="I11" s="420">
        <v>1</v>
      </c>
      <c r="J11" s="421">
        <v>18.569486918110773</v>
      </c>
      <c r="K11" s="420">
        <v>1</v>
      </c>
      <c r="L11" s="421">
        <v>18.569486918110773</v>
      </c>
      <c r="M11" s="420">
        <v>4</v>
      </c>
      <c r="N11" s="421">
        <v>74.277947672443091</v>
      </c>
      <c r="O11" s="420">
        <v>1</v>
      </c>
      <c r="P11" s="421">
        <v>18.569486918110773</v>
      </c>
      <c r="Q11" s="420">
        <v>1</v>
      </c>
      <c r="R11" s="421">
        <v>18.569486918110773</v>
      </c>
      <c r="S11" s="420">
        <v>1</v>
      </c>
      <c r="T11" s="421">
        <v>18.569486918110773</v>
      </c>
      <c r="U11" s="422">
        <v>4</v>
      </c>
      <c r="V11" s="421">
        <v>74.277947672443091</v>
      </c>
      <c r="W11" s="423"/>
    </row>
    <row r="12" spans="1:23" ht="15.6">
      <c r="A12" s="424" t="s">
        <v>162</v>
      </c>
      <c r="B12" s="426">
        <v>9897</v>
      </c>
      <c r="C12" s="420">
        <v>24</v>
      </c>
      <c r="D12" s="421">
        <v>265.05001515610792</v>
      </c>
      <c r="E12" s="420">
        <v>9</v>
      </c>
      <c r="F12" s="421">
        <v>99.393755683540462</v>
      </c>
      <c r="G12" s="420">
        <v>9</v>
      </c>
      <c r="H12" s="421">
        <v>99.393755683540462</v>
      </c>
      <c r="I12" s="420">
        <v>1</v>
      </c>
      <c r="J12" s="421">
        <v>11.043750631504496</v>
      </c>
      <c r="K12" s="420">
        <v>2</v>
      </c>
      <c r="L12" s="421">
        <v>22.087501263008992</v>
      </c>
      <c r="M12" s="420">
        <v>7</v>
      </c>
      <c r="N12" s="421">
        <v>77.306254420531474</v>
      </c>
      <c r="O12" s="420">
        <v>0</v>
      </c>
      <c r="P12" s="421">
        <v>0</v>
      </c>
      <c r="Q12" s="420">
        <v>0</v>
      </c>
      <c r="R12" s="421">
        <v>0</v>
      </c>
      <c r="S12" s="420">
        <v>0</v>
      </c>
      <c r="T12" s="421">
        <v>0</v>
      </c>
      <c r="U12" s="422">
        <v>5</v>
      </c>
      <c r="V12" s="421">
        <v>55.218753157522485</v>
      </c>
      <c r="W12" s="423"/>
    </row>
    <row r="13" spans="1:23" ht="15.6">
      <c r="A13" s="424" t="s">
        <v>163</v>
      </c>
      <c r="B13" s="419">
        <v>7126</v>
      </c>
      <c r="C13" s="420">
        <v>17</v>
      </c>
      <c r="D13" s="421">
        <v>260.74936850968282</v>
      </c>
      <c r="E13" s="420">
        <v>2</v>
      </c>
      <c r="F13" s="421">
        <v>30.676396295256804</v>
      </c>
      <c r="G13" s="420">
        <v>2</v>
      </c>
      <c r="H13" s="421">
        <v>30.676396295256804</v>
      </c>
      <c r="I13" s="420">
        <v>1</v>
      </c>
      <c r="J13" s="421">
        <v>15.338198147628402</v>
      </c>
      <c r="K13" s="420">
        <v>3</v>
      </c>
      <c r="L13" s="421">
        <v>46.014594442885205</v>
      </c>
      <c r="M13" s="420">
        <v>7</v>
      </c>
      <c r="N13" s="421">
        <v>107.36738703339883</v>
      </c>
      <c r="O13" s="420">
        <v>0</v>
      </c>
      <c r="P13" s="421">
        <v>0</v>
      </c>
      <c r="Q13" s="420">
        <v>1</v>
      </c>
      <c r="R13" s="421">
        <v>15.338198147628402</v>
      </c>
      <c r="S13" s="420">
        <v>1</v>
      </c>
      <c r="T13" s="421">
        <v>15.338198147628402</v>
      </c>
      <c r="U13" s="422">
        <v>3</v>
      </c>
      <c r="V13" s="421">
        <v>46.014594442885205</v>
      </c>
      <c r="W13" s="423"/>
    </row>
    <row r="14" spans="1:23" ht="15.6">
      <c r="A14" s="424" t="s">
        <v>164</v>
      </c>
      <c r="B14" s="419">
        <v>8362</v>
      </c>
      <c r="C14" s="420">
        <v>20</v>
      </c>
      <c r="D14" s="421">
        <v>261.4207127481464</v>
      </c>
      <c r="E14" s="420">
        <v>2</v>
      </c>
      <c r="F14" s="421">
        <v>26.142071274814636</v>
      </c>
      <c r="G14" s="420">
        <v>2</v>
      </c>
      <c r="H14" s="421">
        <v>26.142071274814636</v>
      </c>
      <c r="I14" s="420">
        <v>2</v>
      </c>
      <c r="J14" s="421">
        <v>26.142071274814636</v>
      </c>
      <c r="K14" s="420">
        <v>4</v>
      </c>
      <c r="L14" s="421">
        <v>52.284142549629273</v>
      </c>
      <c r="M14" s="420">
        <v>6</v>
      </c>
      <c r="N14" s="421">
        <v>78.426213824443906</v>
      </c>
      <c r="O14" s="420">
        <v>1</v>
      </c>
      <c r="P14" s="421">
        <v>13.071035637407318</v>
      </c>
      <c r="Q14" s="420">
        <v>2</v>
      </c>
      <c r="R14" s="421">
        <v>26.142071274814636</v>
      </c>
      <c r="S14" s="420">
        <v>1</v>
      </c>
      <c r="T14" s="421">
        <v>13.071035637407318</v>
      </c>
      <c r="U14" s="422">
        <v>3</v>
      </c>
      <c r="V14" s="421">
        <v>39.213106912221953</v>
      </c>
      <c r="W14" s="423"/>
    </row>
    <row r="15" spans="1:23" ht="15.6">
      <c r="A15" s="424" t="s">
        <v>165</v>
      </c>
      <c r="B15" s="419">
        <v>5296</v>
      </c>
      <c r="C15" s="420">
        <v>7</v>
      </c>
      <c r="D15" s="421">
        <v>144.46752265861028</v>
      </c>
      <c r="E15" s="420">
        <v>1</v>
      </c>
      <c r="F15" s="421">
        <v>20.638217522658611</v>
      </c>
      <c r="G15" s="420">
        <v>1</v>
      </c>
      <c r="H15" s="421">
        <v>20.638217522658611</v>
      </c>
      <c r="I15" s="420">
        <v>1</v>
      </c>
      <c r="J15" s="421">
        <v>20.638217522658611</v>
      </c>
      <c r="K15" s="420">
        <v>0</v>
      </c>
      <c r="L15" s="421">
        <v>0</v>
      </c>
      <c r="M15" s="420">
        <v>1</v>
      </c>
      <c r="N15" s="421">
        <v>20.638217522658611</v>
      </c>
      <c r="O15" s="420">
        <v>1</v>
      </c>
      <c r="P15" s="421">
        <v>20.638217522658611</v>
      </c>
      <c r="Q15" s="420">
        <v>2</v>
      </c>
      <c r="R15" s="421">
        <v>41.276435045317221</v>
      </c>
      <c r="S15" s="420">
        <v>2</v>
      </c>
      <c r="T15" s="421">
        <v>41.276435045317221</v>
      </c>
      <c r="U15" s="422">
        <v>1</v>
      </c>
      <c r="V15" s="421">
        <v>20.638217522658611</v>
      </c>
      <c r="W15" s="423"/>
    </row>
    <row r="16" spans="1:23" ht="30.6" customHeight="1">
      <c r="A16" s="427" t="s">
        <v>166</v>
      </c>
      <c r="B16" s="428">
        <f t="shared" ref="B16" si="0">SUM(B6:B15)</f>
        <v>79210</v>
      </c>
      <c r="C16" s="429">
        <v>170</v>
      </c>
      <c r="D16" s="430">
        <v>234.57896730210831</v>
      </c>
      <c r="E16" s="429">
        <v>23</v>
      </c>
      <c r="F16" s="430">
        <v>31.737154399697008</v>
      </c>
      <c r="G16" s="429">
        <v>23</v>
      </c>
      <c r="H16" s="430">
        <v>31.737154399697008</v>
      </c>
      <c r="I16" s="429">
        <v>16</v>
      </c>
      <c r="J16" s="430">
        <v>22.078020451963134</v>
      </c>
      <c r="K16" s="429">
        <v>23</v>
      </c>
      <c r="L16" s="430">
        <v>31.737154399697008</v>
      </c>
      <c r="M16" s="429">
        <v>53</v>
      </c>
      <c r="N16" s="430">
        <v>73.133442747127887</v>
      </c>
      <c r="O16" s="429">
        <v>3</v>
      </c>
      <c r="P16" s="430">
        <v>4.1396288347430881</v>
      </c>
      <c r="Q16" s="429">
        <v>18</v>
      </c>
      <c r="R16" s="430">
        <v>24.837773008458527</v>
      </c>
      <c r="S16" s="429">
        <v>12</v>
      </c>
      <c r="T16" s="430">
        <v>16.558515338972352</v>
      </c>
      <c r="U16" s="431">
        <v>34</v>
      </c>
      <c r="V16" s="430">
        <v>46.915793460421668</v>
      </c>
      <c r="W16" s="432"/>
    </row>
    <row r="17" spans="1:23" ht="15.6">
      <c r="A17" s="433" t="s">
        <v>167</v>
      </c>
      <c r="B17" s="419">
        <v>37046</v>
      </c>
      <c r="C17" s="420">
        <v>53</v>
      </c>
      <c r="D17" s="434">
        <v>156.37045834907951</v>
      </c>
      <c r="E17" s="420">
        <v>8</v>
      </c>
      <c r="F17" s="434">
        <v>23.603088052691248</v>
      </c>
      <c r="G17" s="420">
        <v>8</v>
      </c>
      <c r="H17" s="434">
        <v>23.603088052691248</v>
      </c>
      <c r="I17" s="420">
        <v>4</v>
      </c>
      <c r="J17" s="434">
        <v>11.801544026345624</v>
      </c>
      <c r="K17" s="420">
        <v>6</v>
      </c>
      <c r="L17" s="434">
        <v>17.702316039518436</v>
      </c>
      <c r="M17" s="420">
        <v>9</v>
      </c>
      <c r="N17" s="434">
        <v>26.553474059277654</v>
      </c>
      <c r="O17" s="420">
        <v>3</v>
      </c>
      <c r="P17" s="434">
        <v>8.8511580197592181</v>
      </c>
      <c r="Q17" s="420">
        <v>10</v>
      </c>
      <c r="R17" s="434">
        <v>29.50386006586406</v>
      </c>
      <c r="S17" s="420">
        <v>8</v>
      </c>
      <c r="T17" s="434">
        <v>23.603088052691248</v>
      </c>
      <c r="U17" s="435">
        <v>13</v>
      </c>
      <c r="V17" s="434">
        <v>38.355018085623279</v>
      </c>
      <c r="W17" s="423"/>
    </row>
    <row r="18" spans="1:23" ht="52.8" customHeight="1">
      <c r="A18" s="436" t="s">
        <v>168</v>
      </c>
      <c r="B18" s="437">
        <f t="shared" ref="B18" si="1">SUM(B16+B17)</f>
        <v>116256</v>
      </c>
      <c r="C18" s="431">
        <v>223</v>
      </c>
      <c r="D18" s="438">
        <v>209.65713597577758</v>
      </c>
      <c r="E18" s="431">
        <v>31</v>
      </c>
      <c r="F18" s="438">
        <v>29.145162400220205</v>
      </c>
      <c r="G18" s="431">
        <v>31</v>
      </c>
      <c r="H18" s="438">
        <v>29.145162400220205</v>
      </c>
      <c r="I18" s="431">
        <v>20</v>
      </c>
      <c r="J18" s="438">
        <v>18.803330580787225</v>
      </c>
      <c r="K18" s="431">
        <v>29</v>
      </c>
      <c r="L18" s="438">
        <v>27.264829342141478</v>
      </c>
      <c r="M18" s="431">
        <v>62</v>
      </c>
      <c r="N18" s="438">
        <v>58.290324800440409</v>
      </c>
      <c r="O18" s="431">
        <v>6</v>
      </c>
      <c r="P18" s="438">
        <v>5.6409991742361685</v>
      </c>
      <c r="Q18" s="431">
        <v>28</v>
      </c>
      <c r="R18" s="438">
        <v>26.324662813102119</v>
      </c>
      <c r="S18" s="431">
        <v>20</v>
      </c>
      <c r="T18" s="438">
        <v>18.803330580787225</v>
      </c>
      <c r="U18" s="431">
        <v>47</v>
      </c>
      <c r="V18" s="438">
        <v>44.187826864849988</v>
      </c>
      <c r="W18" s="432"/>
    </row>
    <row r="19" spans="1:23" ht="39.6">
      <c r="A19" s="439" t="s">
        <v>169</v>
      </c>
      <c r="B19" s="439"/>
      <c r="C19" s="440">
        <v>1</v>
      </c>
      <c r="D19" s="441"/>
      <c r="E19" s="442">
        <v>0.13901345291479822</v>
      </c>
      <c r="F19" s="443"/>
      <c r="G19" s="444">
        <v>100</v>
      </c>
      <c r="H19" s="445" t="s">
        <v>170</v>
      </c>
      <c r="I19" s="442">
        <v>8.9686098654708515E-2</v>
      </c>
      <c r="J19" s="443"/>
      <c r="K19" s="442">
        <v>0.13004484304932734</v>
      </c>
      <c r="L19" s="443"/>
      <c r="M19" s="442">
        <v>0.27802690582959644</v>
      </c>
      <c r="N19" s="443"/>
      <c r="O19" s="442">
        <v>2.6905829596412557E-2</v>
      </c>
      <c r="P19" s="443"/>
      <c r="Q19" s="442">
        <v>0.12556053811659193</v>
      </c>
      <c r="R19" s="443"/>
      <c r="S19" s="444">
        <v>71.428571428571431</v>
      </c>
      <c r="T19" s="445" t="s">
        <v>171</v>
      </c>
      <c r="U19" s="442">
        <v>0.21076233183856502</v>
      </c>
      <c r="V19" s="441"/>
      <c r="W19" s="446"/>
    </row>
    <row r="20" spans="1:23" ht="13.8">
      <c r="A20" s="447" t="s">
        <v>172</v>
      </c>
      <c r="B20" s="448"/>
      <c r="C20" s="449">
        <v>187</v>
      </c>
      <c r="D20" s="444">
        <v>176.6</v>
      </c>
      <c r="E20" s="449">
        <v>29</v>
      </c>
      <c r="F20" s="444">
        <v>27.4</v>
      </c>
      <c r="G20" s="449">
        <v>24</v>
      </c>
      <c r="H20" s="444">
        <v>22.7</v>
      </c>
      <c r="I20" s="449">
        <v>9</v>
      </c>
      <c r="J20" s="444">
        <v>8.5</v>
      </c>
      <c r="K20" s="449">
        <v>21</v>
      </c>
      <c r="L20" s="444">
        <v>19.8</v>
      </c>
      <c r="M20" s="449">
        <v>58</v>
      </c>
      <c r="N20" s="444">
        <v>54.8</v>
      </c>
      <c r="O20" s="449">
        <v>9</v>
      </c>
      <c r="P20" s="444">
        <v>8.5</v>
      </c>
      <c r="Q20" s="449">
        <v>23</v>
      </c>
      <c r="R20" s="444">
        <v>21.7</v>
      </c>
      <c r="S20" s="449">
        <v>16</v>
      </c>
      <c r="T20" s="444">
        <v>15.1</v>
      </c>
      <c r="U20" s="449">
        <v>38</v>
      </c>
      <c r="V20" s="444">
        <v>35.9</v>
      </c>
      <c r="W20" s="432"/>
    </row>
    <row r="21" spans="1:23" ht="35.4" customHeight="1">
      <c r="A21" s="450" t="s">
        <v>173</v>
      </c>
      <c r="B21" s="451"/>
      <c r="C21" s="452">
        <v>36</v>
      </c>
      <c r="D21" s="453">
        <v>0.18718650042909157</v>
      </c>
      <c r="E21" s="452">
        <v>2</v>
      </c>
      <c r="F21" s="453">
        <v>6.3692058402197382E-2</v>
      </c>
      <c r="G21" s="452">
        <v>7</v>
      </c>
      <c r="H21" s="453">
        <v>0.28392785904053763</v>
      </c>
      <c r="I21" s="452">
        <v>11</v>
      </c>
      <c r="J21" s="454" t="s">
        <v>174</v>
      </c>
      <c r="K21" s="452">
        <v>8</v>
      </c>
      <c r="L21" s="453">
        <v>0.37701158293643822</v>
      </c>
      <c r="M21" s="452">
        <v>4</v>
      </c>
      <c r="N21" s="453">
        <v>6.3692058402197382E-2</v>
      </c>
      <c r="O21" s="452">
        <v>-3</v>
      </c>
      <c r="P21" s="453">
        <v>-0.33635303832515662</v>
      </c>
      <c r="Q21" s="452">
        <v>5</v>
      </c>
      <c r="R21" s="453">
        <v>0.2131181019862729</v>
      </c>
      <c r="S21" s="452">
        <v>4</v>
      </c>
      <c r="T21" s="453">
        <v>0.24525368084683619</v>
      </c>
      <c r="U21" s="452">
        <v>9</v>
      </c>
      <c r="V21" s="453">
        <v>0.23085868704317525</v>
      </c>
      <c r="W21" s="455"/>
    </row>
    <row r="22" spans="1:23" ht="13.8">
      <c r="A22" s="456" t="s">
        <v>175</v>
      </c>
      <c r="B22" s="448"/>
      <c r="C22" s="449">
        <v>212</v>
      </c>
      <c r="D22" s="444">
        <v>199.35817466940833</v>
      </c>
      <c r="E22" s="449">
        <v>33</v>
      </c>
      <c r="F22" s="444">
        <v>31.032168698539977</v>
      </c>
      <c r="G22" s="449">
        <v>21</v>
      </c>
      <c r="H22" s="444">
        <v>19.747743717252714</v>
      </c>
      <c r="I22" s="449">
        <v>12</v>
      </c>
      <c r="J22" s="444">
        <v>11.284424981287263</v>
      </c>
      <c r="K22" s="449">
        <v>20</v>
      </c>
      <c r="L22" s="444">
        <v>18.807374968812109</v>
      </c>
      <c r="M22" s="449">
        <v>78</v>
      </c>
      <c r="N22" s="444">
        <v>73.348762378367226</v>
      </c>
      <c r="O22" s="449">
        <v>9</v>
      </c>
      <c r="P22" s="444">
        <v>8.4633187359654478</v>
      </c>
      <c r="Q22" s="449">
        <v>22</v>
      </c>
      <c r="R22" s="444">
        <v>20.688112465693315</v>
      </c>
      <c r="S22" s="449">
        <v>15</v>
      </c>
      <c r="T22" s="444">
        <v>14.105531226609079</v>
      </c>
      <c r="U22" s="449">
        <v>38</v>
      </c>
      <c r="V22" s="444">
        <v>35.734012440743008</v>
      </c>
      <c r="W22" s="432"/>
    </row>
    <row r="23" spans="1:23">
      <c r="A23" s="457" t="s">
        <v>176</v>
      </c>
      <c r="B23" s="458"/>
      <c r="C23" s="459">
        <v>208</v>
      </c>
      <c r="D23" s="460">
        <v>194.50561672783894</v>
      </c>
      <c r="E23" s="459">
        <v>27</v>
      </c>
      <c r="F23" s="460">
        <v>25.248325248325248</v>
      </c>
      <c r="G23" s="461">
        <v>23</v>
      </c>
      <c r="H23" s="462">
        <v>21.507832618943731</v>
      </c>
      <c r="I23" s="459">
        <v>9</v>
      </c>
      <c r="J23" s="460">
        <v>8.4161084161084165</v>
      </c>
      <c r="K23" s="459">
        <v>30</v>
      </c>
      <c r="L23" s="460">
        <v>28.053694720361385</v>
      </c>
      <c r="M23" s="459">
        <v>61</v>
      </c>
      <c r="N23" s="460">
        <v>57.04251259806815</v>
      </c>
      <c r="O23" s="463">
        <v>7</v>
      </c>
      <c r="P23" s="460">
        <v>6.545862101417657</v>
      </c>
      <c r="Q23" s="459">
        <v>38</v>
      </c>
      <c r="R23" s="460">
        <v>35.534679979124427</v>
      </c>
      <c r="S23" s="464">
        <v>21</v>
      </c>
      <c r="T23" s="465">
        <v>19.63758630425297</v>
      </c>
      <c r="U23" s="466">
        <v>36</v>
      </c>
      <c r="V23" s="467">
        <v>33.664433664433666</v>
      </c>
      <c r="W23" s="468"/>
    </row>
    <row r="24" spans="1:23">
      <c r="A24" s="469" t="s">
        <v>177</v>
      </c>
      <c r="B24" s="470"/>
      <c r="C24" s="459">
        <v>224</v>
      </c>
      <c r="D24" s="460">
        <v>208.39958461721795</v>
      </c>
      <c r="E24" s="459">
        <v>40</v>
      </c>
      <c r="F24" s="460">
        <v>37.214211538788916</v>
      </c>
      <c r="G24" s="471">
        <v>30</v>
      </c>
      <c r="H24" s="462">
        <v>27.910658654091691</v>
      </c>
      <c r="I24" s="459">
        <v>15</v>
      </c>
      <c r="J24" s="460">
        <v>13.955329327045845</v>
      </c>
      <c r="K24" s="459">
        <v>28</v>
      </c>
      <c r="L24" s="460">
        <v>26.049948077152244</v>
      </c>
      <c r="M24" s="459">
        <v>65</v>
      </c>
      <c r="N24" s="460">
        <v>60.473093750531994</v>
      </c>
      <c r="O24" s="463">
        <v>4</v>
      </c>
      <c r="P24" s="460">
        <v>3.7214211538788917</v>
      </c>
      <c r="Q24" s="459">
        <v>36</v>
      </c>
      <c r="R24" s="460">
        <v>33.49279038491003</v>
      </c>
      <c r="S24" s="464">
        <v>18</v>
      </c>
      <c r="T24" s="465">
        <v>16.746395192455015</v>
      </c>
      <c r="U24" s="466">
        <v>36</v>
      </c>
      <c r="V24" s="467">
        <v>33.49279038491003</v>
      </c>
      <c r="W24" s="468"/>
    </row>
  </sheetData>
  <mergeCells count="37">
    <mergeCell ref="A20:B20"/>
    <mergeCell ref="A21:B21"/>
    <mergeCell ref="A22:B22"/>
    <mergeCell ref="A23:B23"/>
    <mergeCell ref="A24:B24"/>
    <mergeCell ref="Q4:Q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11 мес-20</vt:lpstr>
      <vt:lpstr>по класс бол</vt:lpstr>
      <vt:lpstr>по класс бол-2</vt:lpstr>
      <vt:lpstr>покласс бол-трудосп</vt:lpstr>
      <vt:lpstr>по клас бол трудосп-2</vt:lpstr>
      <vt:lpstr>от  внешн причин</vt:lpstr>
      <vt:lpstr>от внешн причин-трудосп</vt:lpstr>
      <vt:lpstr>'11 мес-20'!Область_печати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2020-12-23T04:54:44Z</dcterms:created>
  <dcterms:modified xsi:type="dcterms:W3CDTF">2020-12-23T09:59:32Z</dcterms:modified>
</cp:coreProperties>
</file>