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60" windowHeight="7485" activeTab="5"/>
  </bookViews>
  <sheets>
    <sheet name="8 мес-19" sheetId="1" r:id="rId1"/>
    <sheet name="по клас. бол" sheetId="2" r:id="rId2"/>
    <sheet name="по клас бол-2" sheetId="3" r:id="rId3"/>
    <sheet name="труд-по класс бол" sheetId="4" r:id="rId4"/>
    <sheet name="труд-клас.бол.-2" sheetId="5" r:id="rId5"/>
    <sheet name="травмы" sheetId="6" r:id="rId6"/>
    <sheet name="трудосп-травмы" sheetId="7" r:id="rId7"/>
  </sheets>
  <externalReferences>
    <externalReference r:id="rId8"/>
    <externalReference r:id="rId9"/>
    <externalReference r:id="rId10"/>
    <externalReference r:id="rId11"/>
  </externalReference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'8 мес-19'!$A$1:$AC$38</definedName>
  </definedNames>
  <calcPr calcId="145621"/>
</workbook>
</file>

<file path=xl/calcChain.xml><?xml version="1.0" encoding="utf-8"?>
<calcChain xmlns="http://schemas.openxmlformats.org/spreadsheetml/2006/main">
  <c r="R20" i="2" l="1"/>
  <c r="R22" i="2" s="1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D15" i="2" s="1"/>
  <c r="E15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 s="1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D12" i="2" s="1"/>
  <c r="F12" i="2"/>
  <c r="E12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D11" i="2" s="1"/>
  <c r="E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 s="1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 s="1"/>
  <c r="G9" i="2"/>
  <c r="F9" i="2"/>
  <c r="E9" i="2"/>
  <c r="V8" i="2"/>
  <c r="U8" i="2"/>
  <c r="T8" i="2"/>
  <c r="T16" i="2" s="1"/>
  <c r="T18" i="2" s="1"/>
  <c r="S8" i="2"/>
  <c r="S16" i="2" s="1"/>
  <c r="S18" i="2" s="1"/>
  <c r="R8" i="2"/>
  <c r="Q8" i="2"/>
  <c r="P8" i="2"/>
  <c r="P16" i="2" s="1"/>
  <c r="P18" i="2" s="1"/>
  <c r="O8" i="2"/>
  <c r="O16" i="2" s="1"/>
  <c r="O18" i="2" s="1"/>
  <c r="N8" i="2"/>
  <c r="M8" i="2"/>
  <c r="L8" i="2"/>
  <c r="L16" i="2" s="1"/>
  <c r="L18" i="2" s="1"/>
  <c r="K8" i="2"/>
  <c r="K16" i="2" s="1"/>
  <c r="K18" i="2" s="1"/>
  <c r="J8" i="2"/>
  <c r="I8" i="2"/>
  <c r="H8" i="2"/>
  <c r="H16" i="2" s="1"/>
  <c r="H18" i="2" s="1"/>
  <c r="G8" i="2"/>
  <c r="G16" i="2" s="1"/>
  <c r="G18" i="2" s="1"/>
  <c r="F8" i="2"/>
  <c r="E8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 s="1"/>
  <c r="V6" i="2"/>
  <c r="V16" i="2" s="1"/>
  <c r="V18" i="2" s="1"/>
  <c r="U6" i="2"/>
  <c r="U16" i="2" s="1"/>
  <c r="U18" i="2" s="1"/>
  <c r="T6" i="2"/>
  <c r="S6" i="2"/>
  <c r="R6" i="2"/>
  <c r="R16" i="2" s="1"/>
  <c r="R18" i="2" s="1"/>
  <c r="Q6" i="2"/>
  <c r="Q16" i="2" s="1"/>
  <c r="Q18" i="2" s="1"/>
  <c r="P6" i="2"/>
  <c r="O6" i="2"/>
  <c r="N6" i="2"/>
  <c r="N16" i="2" s="1"/>
  <c r="N18" i="2" s="1"/>
  <c r="M6" i="2"/>
  <c r="M16" i="2" s="1"/>
  <c r="M18" i="2" s="1"/>
  <c r="L6" i="2"/>
  <c r="K6" i="2"/>
  <c r="J6" i="2"/>
  <c r="J16" i="2" s="1"/>
  <c r="J18" i="2" s="1"/>
  <c r="I6" i="2"/>
  <c r="I16" i="2" s="1"/>
  <c r="I18" i="2" s="1"/>
  <c r="H6" i="2"/>
  <c r="G6" i="2"/>
  <c r="F6" i="2"/>
  <c r="F16" i="2" s="1"/>
  <c r="F18" i="2" s="1"/>
  <c r="E6" i="2"/>
  <c r="D6" i="2" s="1"/>
  <c r="I20" i="2" l="1"/>
  <c r="M20" i="2"/>
  <c r="M22" i="2" s="1"/>
  <c r="F20" i="2"/>
  <c r="F22" i="2" s="1"/>
  <c r="J20" i="2"/>
  <c r="J22" i="2" s="1"/>
  <c r="N20" i="2"/>
  <c r="V20" i="2"/>
  <c r="V22" i="2" s="1"/>
  <c r="G20" i="2"/>
  <c r="G22" i="2" s="1"/>
  <c r="K20" i="2"/>
  <c r="K22" i="2" s="1"/>
  <c r="O20" i="2"/>
  <c r="O22" i="2" s="1"/>
  <c r="S20" i="2"/>
  <c r="S22" i="2" s="1"/>
  <c r="H20" i="2"/>
  <c r="H22" i="2" s="1"/>
  <c r="L20" i="2"/>
  <c r="L22" i="2" s="1"/>
  <c r="P20" i="2"/>
  <c r="P22" i="2" s="1"/>
  <c r="T20" i="2"/>
  <c r="T22" i="2" s="1"/>
  <c r="U20" i="2"/>
  <c r="U22" i="2" s="1"/>
  <c r="D8" i="2"/>
  <c r="D16" i="2" s="1"/>
  <c r="D18" i="2" s="1"/>
  <c r="E16" i="2"/>
  <c r="E18" i="2" s="1"/>
  <c r="D20" i="2" l="1"/>
  <c r="D22" i="2" s="1"/>
  <c r="I19" i="2"/>
  <c r="F19" i="2"/>
  <c r="N19" i="2"/>
  <c r="K19" i="2"/>
  <c r="S19" i="2"/>
  <c r="T19" i="2"/>
  <c r="H19" i="2"/>
  <c r="P19" i="2"/>
  <c r="M19" i="2"/>
  <c r="J19" i="2"/>
  <c r="R19" i="2"/>
  <c r="G19" i="2"/>
  <c r="O19" i="2"/>
  <c r="U19" i="2"/>
  <c r="Q19" i="2"/>
  <c r="V19" i="2"/>
  <c r="L19" i="2"/>
  <c r="E20" i="2"/>
  <c r="E22" i="2" s="1"/>
  <c r="E19" i="2"/>
</calcChain>
</file>

<file path=xl/sharedStrings.xml><?xml version="1.0" encoding="utf-8"?>
<sst xmlns="http://schemas.openxmlformats.org/spreadsheetml/2006/main" count="425" uniqueCount="192">
  <si>
    <t>Демографические показатели. Естественное  движение населения *</t>
  </si>
  <si>
    <t xml:space="preserve">     Республики Алтай за 8 месяцев  2019год</t>
  </si>
  <si>
    <t>Данные предварительные!</t>
  </si>
  <si>
    <t>№ п/п</t>
  </si>
  <si>
    <t>Районы</t>
  </si>
  <si>
    <r>
      <t xml:space="preserve">Население    по естественному приросту в </t>
    </r>
    <r>
      <rPr>
        <b/>
        <sz val="11"/>
        <rFont val="Times New Roman Cyr"/>
        <family val="1"/>
        <charset val="204"/>
      </rPr>
      <t xml:space="preserve"> 2019г</t>
    </r>
  </si>
  <si>
    <t>Всего роди лось живыми</t>
  </si>
  <si>
    <t xml:space="preserve">                   У М Е Р Л О </t>
  </si>
  <si>
    <r>
      <rPr>
        <b/>
        <sz val="14"/>
        <rFont val="Times New Roman Cyr"/>
        <charset val="204"/>
      </rPr>
      <t>Рождаемость</t>
    </r>
    <r>
      <rPr>
        <b/>
        <sz val="11"/>
        <rFont val="Times New Roman Cyr"/>
        <family val="1"/>
        <charset val="204"/>
      </rPr>
      <t xml:space="preserve"> на тыс.   населения</t>
    </r>
  </si>
  <si>
    <t>Показа-и смерт-и на тыс. нас-я</t>
  </si>
  <si>
    <t>Материнская   смертность на 100 тыс. родившихся живыми</t>
  </si>
  <si>
    <t>Естественный  прирост  на 1000 человек</t>
  </si>
  <si>
    <r>
      <t>Население  трудоспособного возраста на 01.01.</t>
    </r>
    <r>
      <rPr>
        <b/>
        <u/>
        <sz val="11"/>
        <rFont val="Times New Roman Cyr"/>
        <charset val="204"/>
      </rPr>
      <t>2018</t>
    </r>
  </si>
  <si>
    <t>От 15г. -17 лет</t>
  </si>
  <si>
    <t>От  0  17 лет</t>
  </si>
  <si>
    <t>от 0 до 18 лет</t>
  </si>
  <si>
    <t>От 0    до 4 лет</t>
  </si>
  <si>
    <t>Всего</t>
  </si>
  <si>
    <t>До   1   года</t>
  </si>
  <si>
    <t>От 1г. -14 лет</t>
  </si>
  <si>
    <t xml:space="preserve"> Перинатал.</t>
  </si>
  <si>
    <t>От 16 до 55/60 лет.</t>
  </si>
  <si>
    <t>С 55/60 и выше</t>
  </si>
  <si>
    <t>Об- щая</t>
  </si>
  <si>
    <r>
      <rPr>
        <b/>
        <sz val="12"/>
        <rFont val="Times New Roman Cyr"/>
        <charset val="204"/>
      </rPr>
      <t>Трудоспособног</t>
    </r>
    <r>
      <rPr>
        <b/>
        <sz val="11"/>
        <rFont val="Times New Roman Cyr"/>
        <family val="1"/>
        <charset val="204"/>
      </rPr>
      <t xml:space="preserve"> населения</t>
    </r>
  </si>
  <si>
    <t>Младенческая</t>
  </si>
  <si>
    <t>Перинатальная</t>
  </si>
  <si>
    <t>Мертворождае мость</t>
  </si>
  <si>
    <r>
      <t xml:space="preserve">Показатель   на </t>
    </r>
    <r>
      <rPr>
        <b/>
        <u val="singleAccounting"/>
        <sz val="10"/>
        <rFont val="Arial"/>
        <family val="2"/>
        <charset val="204"/>
      </rPr>
      <t xml:space="preserve">  10. 000</t>
    </r>
    <r>
      <rPr>
        <b/>
        <sz val="10"/>
        <rFont val="Arial"/>
        <family val="2"/>
        <charset val="204"/>
      </rPr>
      <t xml:space="preserve">  детского   населения  </t>
    </r>
  </si>
  <si>
    <t>Детское  нас-е на 01.01.  2018</t>
  </si>
  <si>
    <t>ОП</t>
  </si>
  <si>
    <t>муж</t>
  </si>
  <si>
    <t>жен</t>
  </si>
  <si>
    <t xml:space="preserve">0-6 дней </t>
  </si>
  <si>
    <t>мертворожденный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</si>
  <si>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</si>
  <si>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</si>
  <si>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</si>
  <si>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</si>
  <si>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</si>
  <si>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</si>
  <si>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</si>
  <si>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</si>
  <si>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</si>
  <si>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</si>
  <si>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</si>
  <si>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</si>
  <si>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r>
      <t>РА 8 мес</t>
    </r>
    <r>
      <rPr>
        <b/>
        <u/>
        <sz val="12"/>
        <rFont val="Times New Roman Cyr"/>
        <charset val="204"/>
      </rPr>
      <t xml:space="preserve"> 2019г</t>
    </r>
  </si>
  <si>
    <r>
      <t>РА. 8 месяцев</t>
    </r>
    <r>
      <rPr>
        <b/>
        <u/>
        <sz val="12"/>
        <rFont val="Times New Roman Cyr"/>
        <charset val="204"/>
      </rPr>
      <t xml:space="preserve"> 2018</t>
    </r>
  </si>
  <si>
    <t>Динамика   2019 к 2018г   (+, - ,  %)</t>
  </si>
  <si>
    <r>
      <t>РА 8 мес</t>
    </r>
    <r>
      <rPr>
        <u/>
        <sz val="11"/>
        <rFont val="Times New Roman Cyr"/>
        <charset val="204"/>
      </rPr>
      <t xml:space="preserve"> 2017г</t>
    </r>
  </si>
  <si>
    <r>
      <t>8 мес</t>
    </r>
    <r>
      <rPr>
        <u/>
        <sz val="11"/>
        <rFont val="Times New Roman Cyr"/>
        <charset val="204"/>
      </rPr>
      <t xml:space="preserve"> 2016г</t>
    </r>
  </si>
  <si>
    <t xml:space="preserve"> РА  - Младенческая смертность--по Ратсу!!!</t>
  </si>
  <si>
    <r>
      <t xml:space="preserve">Детская смертность        </t>
    </r>
    <r>
      <rPr>
        <b/>
        <sz val="12"/>
        <rFont val="Arial"/>
        <family val="2"/>
        <charset val="204"/>
      </rPr>
      <t>за</t>
    </r>
    <r>
      <rPr>
        <b/>
        <u/>
        <sz val="12"/>
        <rFont val="Arial"/>
        <family val="2"/>
        <charset val="204"/>
      </rPr>
      <t xml:space="preserve"> 8 мес</t>
    </r>
    <r>
      <rPr>
        <b/>
        <u/>
        <sz val="14"/>
        <rFont val="Arial"/>
        <family val="2"/>
        <charset val="204"/>
      </rPr>
      <t xml:space="preserve">  </t>
    </r>
    <r>
      <rPr>
        <b/>
        <sz val="14"/>
        <rFont val="Arial"/>
        <family val="2"/>
        <charset val="204"/>
      </rPr>
      <t xml:space="preserve">  на </t>
    </r>
    <r>
      <rPr>
        <b/>
        <u/>
        <sz val="14"/>
        <rFont val="Arial"/>
        <family val="2"/>
        <charset val="204"/>
      </rPr>
      <t>10 тыс.</t>
    </r>
    <r>
      <rPr>
        <b/>
        <sz val="14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соответствующего детского населения</t>
    </r>
  </si>
  <si>
    <t>** материнская смертность на 100 тыс. родившихся живыми</t>
  </si>
  <si>
    <t>0 - 14л</t>
  </si>
  <si>
    <t>15-17л</t>
  </si>
  <si>
    <t>0-17л</t>
  </si>
  <si>
    <t>от 0 до 4л</t>
  </si>
  <si>
    <t>8 мес 2019г  ( 10 тыс. дет-о нас-я)</t>
  </si>
  <si>
    <t>Население дет-е на нач-о 2018г</t>
  </si>
  <si>
    <t xml:space="preserve">8 мес 2018г </t>
  </si>
  <si>
    <t>динамика   в     %    (2019 к 2018г)</t>
  </si>
  <si>
    <t xml:space="preserve">8 мес 2016г </t>
  </si>
  <si>
    <r>
      <t>Структура смертности  населения по классам болезни за  8   месяцев</t>
    </r>
    <r>
      <rPr>
        <b/>
        <sz val="22"/>
        <rFont val="Times New Roman Cyr"/>
        <family val="1"/>
        <charset val="204"/>
      </rPr>
      <t xml:space="preserve">  </t>
    </r>
    <r>
      <rPr>
        <b/>
        <sz val="18"/>
        <rFont val="Times New Roman Cyr"/>
        <family val="1"/>
        <charset val="204"/>
      </rPr>
      <t>2019г.</t>
    </r>
  </si>
  <si>
    <t>( Вся возрастная группа )</t>
  </si>
  <si>
    <t xml:space="preserve">№ </t>
  </si>
  <si>
    <t>Территория</t>
  </si>
  <si>
    <t>Населе- ние по естес-у приросту  в  2019г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</si>
  <si>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</si>
  <si>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</si>
  <si>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</si>
  <si>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</si>
  <si>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</si>
  <si>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</si>
  <si>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</si>
  <si>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</si>
  <si>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</si>
  <si>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</si>
  <si>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</si>
  <si>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</si>
  <si>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</si>
  <si>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период*</t>
  </si>
  <si>
    <t>Состояния возникающие в перинат-м периоде*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</si>
  <si>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</si>
  <si>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</si>
  <si>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</si>
  <si>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</si>
  <si>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</si>
  <si>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</si>
  <si>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</si>
  <si>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</si>
  <si>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</si>
  <si>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</si>
  <si>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</si>
  <si>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</si>
  <si>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</si>
  <si>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</si>
  <si>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</si>
  <si>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</si>
  <si>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</si>
  <si>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</si>
  <si>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</si>
  <si>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</si>
  <si>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</si>
  <si>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</si>
  <si>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*</t>
  </si>
  <si>
    <t>г. Горно-Алтайск</t>
  </si>
  <si>
    <t>**</t>
  </si>
  <si>
    <t>Удельный вес от общей смертности</t>
  </si>
  <si>
    <r>
      <t xml:space="preserve">Пок-ли смерт.на 100 тыс.нас.РА                      за  8 </t>
    </r>
    <r>
      <rPr>
        <b/>
        <u/>
        <sz val="14"/>
        <rFont val="Times New Roman Cyr"/>
        <charset val="204"/>
      </rPr>
      <t xml:space="preserve"> мес-в 2019</t>
    </r>
  </si>
  <si>
    <r>
      <t xml:space="preserve">               за  8 </t>
    </r>
    <r>
      <rPr>
        <u/>
        <sz val="14"/>
        <rFont val="Times New Roman Cyr"/>
        <charset val="204"/>
      </rPr>
      <t xml:space="preserve"> мес-в 2018</t>
    </r>
  </si>
  <si>
    <t>2019г к 2018г в %</t>
  </si>
  <si>
    <t>за 8 мес-2018г-абс чис</t>
  </si>
  <si>
    <t xml:space="preserve">                     за  8  мес-в 2017</t>
  </si>
  <si>
    <r>
      <t xml:space="preserve">  за  8</t>
    </r>
    <r>
      <rPr>
        <sz val="14"/>
        <rFont val="Times New Roman Cyr"/>
        <charset val="204"/>
      </rPr>
      <t xml:space="preserve"> мес-в 2016</t>
    </r>
  </si>
  <si>
    <t>Злокачественные    268 --</t>
  </si>
  <si>
    <t>Доброкач-х - 6</t>
  </si>
  <si>
    <t>* НА 100 000 РОДИВШИХСЯ ЖИВЫМИ - состояния возникающие в паринатальном периоде и материнская смертность</t>
  </si>
  <si>
    <t>родилось живыми --</t>
  </si>
  <si>
    <r>
      <t>Структура смертности  населения по классам болезни за  8  месяцев</t>
    </r>
    <r>
      <rPr>
        <b/>
        <sz val="22"/>
        <rFont val="Times New Roman Cyr"/>
        <family val="1"/>
        <charset val="204"/>
      </rPr>
      <t xml:space="preserve">  </t>
    </r>
    <r>
      <rPr>
        <b/>
        <sz val="18"/>
        <rFont val="Times New Roman Cyr"/>
        <family val="1"/>
        <charset val="204"/>
      </rPr>
      <t>2019г.</t>
    </r>
  </si>
  <si>
    <t xml:space="preserve"> </t>
  </si>
  <si>
    <t>Насе-е по естественному прирос  за 8 месяцев  2019 г</t>
  </si>
  <si>
    <t>Состояния возникающие в перинатальном периоде**</t>
  </si>
  <si>
    <t>Пок-ли смерт.на 100 тыс.нас.   РА   за  8  мес   2019</t>
  </si>
  <si>
    <t>детская и  материнская смертность на 100 тыс. родившихся живыми</t>
  </si>
  <si>
    <r>
      <t>Структура смертности  т</t>
    </r>
    <r>
      <rPr>
        <b/>
        <u/>
        <sz val="16"/>
        <rFont val="Times New Roman Cyr"/>
        <family val="1"/>
        <charset val="204"/>
      </rPr>
      <t>рудоспособного</t>
    </r>
    <r>
      <rPr>
        <b/>
        <sz val="16"/>
        <rFont val="Times New Roman Cyr"/>
        <family val="1"/>
        <charset val="204"/>
      </rPr>
      <t xml:space="preserve"> населения по классам болезни за</t>
    </r>
    <r>
      <rPr>
        <b/>
        <i/>
        <sz val="16"/>
        <rFont val="Times New Roman Cyr"/>
        <family val="1"/>
        <charset val="204"/>
      </rPr>
      <t xml:space="preserve">  8 месяцев   </t>
    </r>
    <r>
      <rPr>
        <b/>
        <sz val="16"/>
        <rFont val="Times New Roman Cyr"/>
        <family val="1"/>
        <charset val="204"/>
      </rPr>
      <t>2019 г.*</t>
    </r>
  </si>
  <si>
    <t>( Все трудоспособное  население)</t>
  </si>
  <si>
    <t>Население на 01.01.2018г</t>
  </si>
  <si>
    <t>8 мес -2019г</t>
  </si>
  <si>
    <t>Удельный вес</t>
  </si>
  <si>
    <r>
      <t xml:space="preserve">за </t>
    </r>
    <r>
      <rPr>
        <b/>
        <u/>
        <sz val="14"/>
        <rFont val="Times New Roman Cyr"/>
        <charset val="204"/>
      </rPr>
      <t>8 мес-в  2019г</t>
    </r>
    <r>
      <rPr>
        <b/>
        <u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 xml:space="preserve">        (на 100 тыс. трудоспос-о нас.) </t>
    </r>
  </si>
  <si>
    <t xml:space="preserve">за 8 мес-в  2018г         </t>
  </si>
  <si>
    <t xml:space="preserve">  2019г.   к  2018г. в %</t>
  </si>
  <si>
    <t xml:space="preserve">за 8 мес-в  2017г      </t>
  </si>
  <si>
    <r>
      <t xml:space="preserve">за </t>
    </r>
    <r>
      <rPr>
        <u/>
        <sz val="11"/>
        <rFont val="Times New Roman Cyr"/>
        <charset val="204"/>
      </rPr>
      <t>8 мес-в  2016г</t>
    </r>
    <r>
      <rPr>
        <u/>
        <sz val="11"/>
        <rFont val="Times New Roman Cyr"/>
        <family val="1"/>
        <charset val="204"/>
      </rPr>
      <t xml:space="preserve"> </t>
    </r>
    <r>
      <rPr>
        <sz val="11"/>
        <rFont val="Times New Roman Cyr"/>
        <family val="1"/>
        <charset val="204"/>
      </rPr>
      <t xml:space="preserve">     </t>
    </r>
  </si>
  <si>
    <t xml:space="preserve">за 8 мес-в  2015г                                                                                                                                                                                                                                     </t>
  </si>
  <si>
    <t>(на 100 тыс. население трудоспособного  возраста)</t>
  </si>
  <si>
    <t xml:space="preserve">  2019г.   к    2018г.    в   %</t>
  </si>
  <si>
    <r>
      <t xml:space="preserve">8  месяцев  </t>
    </r>
    <r>
      <rPr>
        <u/>
        <sz val="11"/>
        <rFont val="Times New Roman Cyr"/>
        <charset val="204"/>
      </rPr>
      <t>2017г</t>
    </r>
  </si>
  <si>
    <r>
      <t xml:space="preserve">за </t>
    </r>
    <r>
      <rPr>
        <u/>
        <sz val="14"/>
        <rFont val="Times New Roman Cyr"/>
        <charset val="204"/>
      </rPr>
      <t>8 мес-в  2016г</t>
    </r>
    <r>
      <rPr>
        <u/>
        <sz val="13"/>
        <rFont val="Times New Roman Cyr"/>
        <charset val="204"/>
      </rPr>
      <t xml:space="preserve"> </t>
    </r>
    <r>
      <rPr>
        <sz val="13"/>
        <rFont val="Times New Roman Cyr"/>
        <charset val="204"/>
      </rPr>
      <t xml:space="preserve">                                                    </t>
    </r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</si>
  <si>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всего </t>
    </r>
    <r>
      <rPr>
        <b/>
        <sz val="16"/>
        <color rgb="FF000000"/>
        <rFont val="Arial Cyr1"/>
        <charset val="204"/>
      </rPr>
      <t xml:space="preserve">населения от травм, отравлений и несчастных случаев    за 8 месяцев  2019 года                                           </t>
    </r>
  </si>
  <si>
    <t>Данные  предварительные!</t>
  </si>
  <si>
    <t>Наименование территории</t>
  </si>
  <si>
    <r>
      <t xml:space="preserve">Население по естественному приросту  за    8 </t>
    </r>
    <r>
      <rPr>
        <b/>
        <u/>
        <sz val="10"/>
        <color rgb="FF000000"/>
        <rFont val="Times New Roman Cyr"/>
        <charset val="204"/>
      </rPr>
      <t xml:space="preserve">  месяцев</t>
    </r>
    <r>
      <rPr>
        <b/>
        <sz val="10"/>
        <color rgb="FF000000"/>
        <rFont val="Times New Roman Cyr"/>
        <charset val="204"/>
      </rPr>
      <t xml:space="preserve">   2019г</t>
    </r>
  </si>
  <si>
    <t>Всего травм отравлений</t>
  </si>
  <si>
    <t>Транспорт несча-е случаи</t>
  </si>
  <si>
    <t>в т.ч. ДТП</t>
  </si>
  <si>
    <t>Утопление</t>
  </si>
  <si>
    <t>Нападение (убийство)</t>
  </si>
  <si>
    <t>Самоубий  ство</t>
  </si>
  <si>
    <r>
      <t xml:space="preserve">Падения                                </t>
    </r>
    <r>
      <rPr>
        <b/>
        <sz val="9"/>
        <color rgb="FF000000"/>
        <rFont val="Arial Cyr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</si>
  <si>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</si>
  <si>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</si>
  <si>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</si>
  <si>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</si>
  <si>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</si>
  <si>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</si>
  <si>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</si>
  <si>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</si>
  <si>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</si>
  <si>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</si>
  <si>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</si>
  <si>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</si>
  <si>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</si>
  <si>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</si>
  <si>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</si>
  <si>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</si>
  <si>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</si>
  <si>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t>Всего за  8 месяцев  2019г.</t>
  </si>
  <si>
    <t>Удельный вес от всех травм</t>
  </si>
  <si>
    <t>от всех травм</t>
  </si>
  <si>
    <t>от всех отравл</t>
  </si>
  <si>
    <t xml:space="preserve"> за  8 месяцев  2018г.</t>
  </si>
  <si>
    <t>2019г к 2018г. абс.чис.  +, -,       показ-и  в %</t>
  </si>
  <si>
    <t xml:space="preserve"> за  8 месяцев  2017г.</t>
  </si>
  <si>
    <t xml:space="preserve">  8 мес  2016г.</t>
  </si>
  <si>
    <t xml:space="preserve"> 8 мес-в  2015г.</t>
  </si>
  <si>
    <r>
      <t>Смертность</t>
    </r>
    <r>
      <rPr>
        <sz val="18"/>
        <color rgb="FF000000"/>
        <rFont val="Arial Cyr"/>
        <charset val="204"/>
      </rPr>
      <t xml:space="preserve"> </t>
    </r>
    <r>
      <rPr>
        <b/>
        <u/>
        <sz val="18"/>
        <color rgb="FF800000"/>
        <rFont val="Arial Cyr"/>
        <charset val="204"/>
      </rPr>
      <t>трудоспособного</t>
    </r>
    <r>
      <rPr>
        <b/>
        <sz val="18"/>
        <color rgb="FF000000"/>
        <rFont val="Arial Cyr1"/>
        <charset val="204"/>
      </rPr>
      <t xml:space="preserve"> </t>
    </r>
    <r>
      <rPr>
        <b/>
        <sz val="16"/>
        <color rgb="FF000000"/>
        <rFont val="Arial Cyr1"/>
        <charset val="204"/>
      </rPr>
      <t xml:space="preserve">населения от </t>
    </r>
    <r>
      <rPr>
        <b/>
        <i/>
        <sz val="16"/>
        <color rgb="FF000000"/>
        <rFont val="Arial Cyr"/>
        <charset val="204"/>
      </rPr>
      <t>травм, отравлений и несчастных случаев</t>
    </r>
    <r>
      <rPr>
        <b/>
        <sz val="16"/>
        <color rgb="FF000000"/>
        <rFont val="Arial Cyr1"/>
        <charset val="204"/>
      </rPr>
      <t xml:space="preserve">                                                      за</t>
    </r>
    <r>
      <rPr>
        <b/>
        <sz val="20"/>
        <color rgb="FF000000"/>
        <rFont val="Arial Cyr"/>
        <charset val="204"/>
      </rPr>
      <t xml:space="preserve"> 8 месяцев</t>
    </r>
    <r>
      <rPr>
        <b/>
        <sz val="16"/>
        <color rgb="FF000000"/>
        <rFont val="Arial Cyr1"/>
        <charset val="204"/>
      </rPr>
      <t xml:space="preserve">    2019 года                               </t>
    </r>
  </si>
  <si>
    <r>
      <t xml:space="preserve">Население  </t>
    </r>
    <r>
      <rPr>
        <b/>
        <u/>
        <sz val="10"/>
        <color rgb="FF000000"/>
        <rFont val="Arial Cyr1"/>
        <charset val="204"/>
      </rPr>
      <t xml:space="preserve"> (на 01.01.  2018г)</t>
    </r>
  </si>
  <si>
    <t>Транспорт. несчастные случаи</t>
  </si>
  <si>
    <r>
      <t xml:space="preserve">Падения  </t>
    </r>
    <r>
      <rPr>
        <b/>
        <sz val="9"/>
        <color rgb="FF000000"/>
        <rFont val="Arial Cyr1"/>
        <charset val="204"/>
      </rPr>
      <t>W00-W19</t>
    </r>
  </si>
  <si>
    <r>
      <t xml:space="preserve"> за 8 месяцев   </t>
    </r>
    <r>
      <rPr>
        <b/>
        <sz val="12"/>
        <color rgb="FF000000"/>
        <rFont val="Arial Cyr"/>
        <charset val="204"/>
      </rPr>
      <t xml:space="preserve"> </t>
    </r>
    <r>
      <rPr>
        <b/>
        <u/>
        <sz val="12"/>
        <color rgb="FF000000"/>
        <rFont val="Arial Cyr"/>
        <charset val="204"/>
      </rPr>
      <t>2019г.</t>
    </r>
  </si>
  <si>
    <t>от всех отрав-й</t>
  </si>
  <si>
    <r>
      <t xml:space="preserve"> за 8 месяцев    </t>
    </r>
    <r>
      <rPr>
        <u/>
        <sz val="11"/>
        <color rgb="FF000000"/>
        <rFont val="Arial Cyr"/>
        <charset val="204"/>
      </rPr>
      <t>2018г.</t>
    </r>
  </si>
  <si>
    <t>2019г к 2018г, абс чис +, -, показатели  в %</t>
  </si>
  <si>
    <r>
      <t xml:space="preserve"> за 8 месяцев    </t>
    </r>
    <r>
      <rPr>
        <u/>
        <sz val="11"/>
        <color rgb="FF000000"/>
        <rFont val="Arial Cyr"/>
        <charset val="204"/>
      </rPr>
      <t>2017г.</t>
    </r>
  </si>
  <si>
    <r>
      <t xml:space="preserve"> за 8 месяцев    </t>
    </r>
    <r>
      <rPr>
        <u/>
        <sz val="11"/>
        <color rgb="FF000000"/>
        <rFont val="Arial Cyr"/>
        <charset val="204"/>
      </rPr>
      <t>2016г.</t>
    </r>
  </si>
  <si>
    <r>
      <t xml:space="preserve"> за 8 месяцев    </t>
    </r>
    <r>
      <rPr>
        <u/>
        <sz val="11"/>
        <color rgb="FF000000"/>
        <rFont val="Arial Cyr"/>
        <charset val="204"/>
      </rPr>
      <t>2015г.</t>
    </r>
  </si>
  <si>
    <t>Республика Алтай-абс.числа</t>
  </si>
  <si>
    <r>
      <t xml:space="preserve">Структура смертности </t>
    </r>
    <r>
      <rPr>
        <b/>
        <i/>
        <u/>
        <sz val="18"/>
        <rFont val="Times New Roman Cyr"/>
        <family val="1"/>
        <charset val="204"/>
      </rPr>
      <t xml:space="preserve">трудоспособного </t>
    </r>
    <r>
      <rPr>
        <b/>
        <sz val="18"/>
        <rFont val="Times New Roman Cyr"/>
        <family val="1"/>
        <charset val="204"/>
      </rPr>
      <t xml:space="preserve"> населения по классам болезни за</t>
    </r>
    <r>
      <rPr>
        <b/>
        <sz val="22"/>
        <rFont val="Times New Roman Cyr"/>
        <family val="1"/>
        <charset val="204"/>
      </rPr>
      <t xml:space="preserve"> 8  месяцев </t>
    </r>
    <r>
      <rPr>
        <b/>
        <sz val="18"/>
        <rFont val="Times New Roman Cyr"/>
        <family val="1"/>
        <charset val="204"/>
      </rPr>
      <t>2019 г.</t>
    </r>
  </si>
  <si>
    <t>РА-показатели на 100 тыс. нас. трудосп. возраста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</si>
</sst>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0.0%"/>
    <numFmt numFmtId="167" formatCode="_-* #,##0_р_._-;\-* #,##0_р_._-;_-* &quot;-&quot;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#.0"/>
  </numFmts>
  <fonts count="124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4"/>
      <name val="Times New Roman Cyr"/>
      <charset val="204"/>
    </font>
    <font>
      <sz val="9"/>
      <name val="Arial"/>
      <family val="2"/>
      <charset val="204"/>
    </font>
    <font>
      <b/>
      <sz val="12"/>
      <name val="Times New Roman Cyr"/>
      <family val="1"/>
      <charset val="204"/>
    </font>
    <font>
      <b/>
      <u/>
      <sz val="11"/>
      <name val="Times New Roman Cyr"/>
      <charset val="204"/>
    </font>
    <font>
      <b/>
      <sz val="12"/>
      <name val="Arial"/>
      <family val="2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sz val="10"/>
      <name val="Times New Roman Cyr"/>
      <family val="1"/>
      <charset val="204"/>
    </font>
    <font>
      <sz val="12"/>
      <name val="Arial"/>
      <family val="2"/>
      <charset val="204"/>
    </font>
    <font>
      <b/>
      <sz val="10"/>
      <name val="Arial Cyr"/>
      <family val="2"/>
      <charset val="204"/>
    </font>
    <font>
      <sz val="11"/>
      <name val="Times New Roman Cyr"/>
      <family val="1"/>
      <charset val="204"/>
    </font>
    <font>
      <b/>
      <u/>
      <sz val="12"/>
      <name val="Times New Roman Cyr"/>
      <charset val="204"/>
    </font>
    <font>
      <b/>
      <u/>
      <sz val="12"/>
      <name val="Arial"/>
      <family val="2"/>
      <charset val="204"/>
    </font>
    <font>
      <b/>
      <u/>
      <sz val="11"/>
      <color rgb="FFFF0000"/>
      <name val="Times New Roman Cyr"/>
      <charset val="204"/>
    </font>
    <font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sz val="9"/>
      <name val="Arial"/>
      <family val="2"/>
      <charset val="204"/>
    </font>
    <font>
      <u/>
      <sz val="11"/>
      <name val="Times New Roman Cyr"/>
      <charset val="204"/>
    </font>
    <font>
      <sz val="11"/>
      <name val="Arial"/>
      <family val="2"/>
      <charset val="204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sz val="11"/>
      <name val="Arial Cyr"/>
      <family val="2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"/>
      <color indexed="8"/>
      <name val="Courier"/>
      <family val="1"/>
      <charset val="204"/>
    </font>
    <font>
      <sz val="10"/>
      <name val="Arial Cyr"/>
      <charset val="204"/>
    </font>
    <font>
      <sz val="11"/>
      <color indexed="8"/>
      <name val="Arial Cyr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rgb="FF000000"/>
      <name val="Arial Cyr"/>
      <charset val="204"/>
    </font>
    <font>
      <sz val="10"/>
      <color rgb="FF00000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Arial Cyr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b/>
      <u/>
      <sz val="11"/>
      <name val="Times New Roman Cyr"/>
      <family val="1"/>
      <charset val="204"/>
    </font>
    <font>
      <b/>
      <u/>
      <sz val="14"/>
      <name val="Times New Roman Cyr"/>
      <charset val="204"/>
    </font>
    <font>
      <u/>
      <sz val="14"/>
      <name val="Times New Roman Cyr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sz val="11"/>
      <name val="Times New Roman Cyr"/>
      <charset val="204"/>
    </font>
    <font>
      <sz val="14"/>
      <name val="Times New Roman Cyr"/>
      <charset val="204"/>
    </font>
    <font>
      <sz val="12"/>
      <name val="Arial Cyr"/>
      <charset val="204"/>
    </font>
    <font>
      <b/>
      <sz val="8"/>
      <name val="Arial Cyr"/>
      <family val="2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b/>
      <sz val="11"/>
      <color rgb="FF000000"/>
      <name val="Arial Cyr"/>
      <charset val="204"/>
    </font>
    <font>
      <b/>
      <sz val="13"/>
      <name val="Times New Roman Cyr"/>
      <family val="1"/>
      <charset val="204"/>
    </font>
    <font>
      <b/>
      <u/>
      <sz val="13"/>
      <name val="Times New Roman Cyr"/>
      <family val="1"/>
      <charset val="204"/>
    </font>
    <font>
      <u/>
      <sz val="11"/>
      <name val="Times New Roman Cyr"/>
      <family val="1"/>
      <charset val="204"/>
    </font>
    <font>
      <b/>
      <i/>
      <u/>
      <sz val="18"/>
      <name val="Times New Roman Cyr"/>
      <family val="1"/>
      <charset val="204"/>
    </font>
    <font>
      <sz val="13"/>
      <name val="Times New Roman Cyr"/>
      <charset val="204"/>
    </font>
    <font>
      <u/>
      <sz val="13"/>
      <name val="Times New Roman Cyr"/>
      <charset val="204"/>
    </font>
    <font>
      <b/>
      <sz val="16"/>
      <color rgb="FF000000"/>
      <name val="Arial Cyr1"/>
      <charset val="204"/>
    </font>
    <font>
      <b/>
      <i/>
      <u/>
      <sz val="16"/>
      <color rgb="FF000000"/>
      <name val="Arial Cyr"/>
      <charset val="204"/>
    </font>
    <font>
      <b/>
      <sz val="11"/>
      <color rgb="FF000000"/>
      <name val="Arial Cyr1"/>
      <charset val="204"/>
    </font>
    <font>
      <sz val="10"/>
      <color rgb="FF000000"/>
      <name val="Arial Cyr1"/>
      <charset val="204"/>
    </font>
    <font>
      <b/>
      <sz val="10"/>
      <color rgb="FF000000"/>
      <name val="Times New Roman Cyr"/>
      <charset val="204"/>
    </font>
    <font>
      <b/>
      <u/>
      <sz val="10"/>
      <color rgb="FF000000"/>
      <name val="Times New Roman Cyr"/>
      <charset val="204"/>
    </font>
    <font>
      <b/>
      <sz val="10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2"/>
      <color rgb="FF000000"/>
      <name val="Arial Cyr"/>
      <charset val="204"/>
    </font>
    <font>
      <sz val="11"/>
      <name val="Arial Cyr1"/>
      <charset val="204"/>
    </font>
    <font>
      <sz val="11"/>
      <color rgb="FF000000"/>
      <name val="Arial Cyr1"/>
      <charset val="204"/>
    </font>
    <font>
      <b/>
      <sz val="12"/>
      <color rgb="FF000000"/>
      <name val="Arial Cyr"/>
      <charset val="204"/>
    </font>
    <font>
      <b/>
      <sz val="12"/>
      <color rgb="FF000000"/>
      <name val="Times New Roman Cyr"/>
      <charset val="204"/>
    </font>
    <font>
      <sz val="9"/>
      <color rgb="FF000000"/>
      <name val="Arial Cyr"/>
      <charset val="204"/>
    </font>
    <font>
      <u/>
      <sz val="10"/>
      <color rgb="FF000000"/>
      <name val="Arial Cyr1"/>
      <charset val="204"/>
    </font>
    <font>
      <u/>
      <sz val="10"/>
      <name val="Arial Cyr1"/>
      <charset val="204"/>
    </font>
    <font>
      <i/>
      <sz val="10"/>
      <color rgb="FF000000"/>
      <name val="Arial Cyr1"/>
      <charset val="204"/>
    </font>
    <font>
      <sz val="18"/>
      <color rgb="FF000000"/>
      <name val="Arial Cyr"/>
      <charset val="204"/>
    </font>
    <font>
      <b/>
      <u/>
      <sz val="18"/>
      <color rgb="FF800000"/>
      <name val="Arial Cyr"/>
      <charset val="204"/>
    </font>
    <font>
      <b/>
      <sz val="18"/>
      <color rgb="FF000000"/>
      <name val="Arial Cyr1"/>
      <charset val="204"/>
    </font>
    <font>
      <b/>
      <i/>
      <sz val="16"/>
      <color rgb="FF000000"/>
      <name val="Arial Cyr"/>
      <charset val="204"/>
    </font>
    <font>
      <b/>
      <sz val="20"/>
      <color rgb="FF000000"/>
      <name val="Arial Cyr"/>
      <charset val="204"/>
    </font>
    <font>
      <b/>
      <u/>
      <sz val="10"/>
      <color rgb="FF000000"/>
      <name val="Arial Cyr1"/>
      <charset val="204"/>
    </font>
    <font>
      <sz val="11"/>
      <color rgb="FF000000"/>
      <name val="Arial Cyr"/>
      <family val="2"/>
      <charset val="204"/>
    </font>
    <font>
      <sz val="12"/>
      <color rgb="FF000000"/>
      <name val="Times New Roman Cyr"/>
      <family val="1"/>
      <charset val="204"/>
    </font>
    <font>
      <b/>
      <sz val="13"/>
      <color rgb="FF000000"/>
      <name val="Arial Cyr"/>
      <charset val="204"/>
    </font>
    <font>
      <b/>
      <u/>
      <sz val="12"/>
      <color rgb="FF000000"/>
      <name val="Arial Cyr"/>
      <charset val="204"/>
    </font>
    <font>
      <b/>
      <sz val="11"/>
      <color rgb="FF000000"/>
      <name val="Times New Roman Cyr"/>
      <charset val="204"/>
    </font>
    <font>
      <b/>
      <u/>
      <sz val="11"/>
      <color rgb="FF000000"/>
      <name val="Arial Cyr"/>
      <charset val="204"/>
    </font>
    <font>
      <u/>
      <sz val="11"/>
      <color rgb="FF000000"/>
      <name val="Arial Cyr"/>
      <charset val="204"/>
    </font>
    <font>
      <sz val="14"/>
      <name val="Arial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b/>
      <u/>
      <sz val="9"/>
      <name val="Arial Cyr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4"/>
        <bgColor indexed="43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27"/>
        <bgColor indexed="42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99"/>
      </patternFill>
    </fill>
    <fill>
      <patternFill patternType="solid">
        <fgColor rgb="FFFFC000"/>
        <bgColor rgb="FFFFFF00"/>
      </patternFill>
    </fill>
  </fills>
  <borders count="9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41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1" fillId="0" borderId="0"/>
    <xf numFmtId="0" fontId="1" fillId="0" borderId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4" borderId="0" applyNumberFormat="0" applyBorder="0" applyAlignment="0" applyProtection="0"/>
    <xf numFmtId="0" fontId="34" fillId="18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4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1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>
      <protection locked="0"/>
    </xf>
    <xf numFmtId="167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6" fillId="0" borderId="0">
      <protection locked="0"/>
    </xf>
    <xf numFmtId="168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6" fillId="0" borderId="0">
      <protection locked="0"/>
    </xf>
    <xf numFmtId="9" fontId="38" fillId="0" borderId="0" applyFont="0" applyBorder="0" applyProtection="0"/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/>
    <xf numFmtId="0" fontId="16" fillId="0" borderId="0" applyNumberFormat="0" applyFill="0" applyBorder="0" applyAlignment="0" applyProtection="0"/>
    <xf numFmtId="0" fontId="36" fillId="0" borderId="0">
      <protection locked="0"/>
    </xf>
    <xf numFmtId="0" fontId="36" fillId="0" borderId="45">
      <protection locked="0"/>
    </xf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35" borderId="0" applyNumberFormat="0" applyBorder="0" applyAlignment="0" applyProtection="0"/>
    <xf numFmtId="0" fontId="35" fillId="32" borderId="0" applyNumberFormat="0" applyBorder="0" applyAlignment="0" applyProtection="0"/>
    <xf numFmtId="0" fontId="35" fillId="42" borderId="0" applyNumberFormat="0" applyBorder="0" applyAlignment="0" applyProtection="0"/>
    <xf numFmtId="0" fontId="35" fillId="34" borderId="0" applyNumberFormat="0" applyBorder="0" applyAlignment="0" applyProtection="0"/>
    <xf numFmtId="0" fontId="35" fillId="33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41" fillId="22" borderId="46" applyNumberFormat="0" applyAlignment="0" applyProtection="0"/>
    <xf numFmtId="0" fontId="41" fillId="14" borderId="46" applyNumberFormat="0" applyAlignment="0" applyProtection="0"/>
    <xf numFmtId="0" fontId="42" fillId="45" borderId="47" applyNumberFormat="0" applyAlignment="0" applyProtection="0"/>
    <xf numFmtId="0" fontId="42" fillId="26" borderId="47" applyNumberFormat="0" applyAlignment="0" applyProtection="0"/>
    <xf numFmtId="0" fontId="43" fillId="45" borderId="46" applyNumberFormat="0" applyAlignment="0" applyProtection="0"/>
    <xf numFmtId="0" fontId="43" fillId="26" borderId="46" applyNumberFormat="0" applyAlignment="0" applyProtection="0"/>
    <xf numFmtId="0" fontId="44" fillId="0" borderId="48" applyNumberFormat="0" applyFill="0" applyAlignment="0" applyProtection="0"/>
    <xf numFmtId="0" fontId="44" fillId="0" borderId="48" applyNumberFormat="0" applyFill="0" applyAlignment="0" applyProtection="0"/>
    <xf numFmtId="0" fontId="45" fillId="0" borderId="49" applyNumberFormat="0" applyFill="0" applyAlignment="0" applyProtection="0"/>
    <xf numFmtId="0" fontId="45" fillId="0" borderId="49" applyNumberFormat="0" applyFill="0" applyAlignment="0" applyProtection="0"/>
    <xf numFmtId="0" fontId="46" fillId="0" borderId="50" applyNumberFormat="0" applyFill="0" applyAlignment="0" applyProtection="0"/>
    <xf numFmtId="0" fontId="46" fillId="0" borderId="5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1" applyNumberFormat="0" applyFill="0" applyAlignment="0" applyProtection="0"/>
    <xf numFmtId="0" fontId="47" fillId="0" borderId="51" applyNumberFormat="0" applyFill="0" applyAlignment="0" applyProtection="0"/>
    <xf numFmtId="0" fontId="48" fillId="46" borderId="52" applyNumberFormat="0" applyAlignment="0" applyProtection="0"/>
    <xf numFmtId="0" fontId="48" fillId="47" borderId="52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50" fillId="4" borderId="0" applyNumberFormat="0" applyBorder="0" applyAlignment="0" applyProtection="0"/>
    <xf numFmtId="0" fontId="51" fillId="0" borderId="0"/>
    <xf numFmtId="0" fontId="1" fillId="0" borderId="0"/>
    <xf numFmtId="0" fontId="52" fillId="0" borderId="0"/>
    <xf numFmtId="0" fontId="37" fillId="0" borderId="0"/>
    <xf numFmtId="0" fontId="53" fillId="0" borderId="0"/>
    <xf numFmtId="0" fontId="34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37" fillId="0" borderId="0"/>
    <xf numFmtId="0" fontId="52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37" fillId="0" borderId="0"/>
    <xf numFmtId="0" fontId="54" fillId="0" borderId="0"/>
    <xf numFmtId="0" fontId="55" fillId="0" borderId="0"/>
    <xf numFmtId="0" fontId="53" fillId="0" borderId="0"/>
    <xf numFmtId="0" fontId="55" fillId="0" borderId="0"/>
    <xf numFmtId="0" fontId="1" fillId="0" borderId="0"/>
    <xf numFmtId="0" fontId="56" fillId="0" borderId="0" applyNumberFormat="0" applyBorder="0" applyProtection="0"/>
    <xf numFmtId="0" fontId="1" fillId="0" borderId="0"/>
    <xf numFmtId="0" fontId="52" fillId="0" borderId="0"/>
    <xf numFmtId="0" fontId="57" fillId="15" borderId="0" applyNumberFormat="0" applyBorder="0" applyAlignment="0" applyProtection="0"/>
    <xf numFmtId="0" fontId="57" fillId="49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50" borderId="53" applyNumberFormat="0" applyFont="0" applyAlignment="0" applyProtection="0"/>
    <xf numFmtId="0" fontId="52" fillId="17" borderId="53" applyNumberFormat="0" applyAlignment="0" applyProtection="0"/>
    <xf numFmtId="9" fontId="52" fillId="0" borderId="0" applyFill="0" applyBorder="0" applyAlignment="0" applyProtection="0"/>
    <xf numFmtId="9" fontId="59" fillId="0" borderId="0" applyBorder="0" applyProtection="0"/>
    <xf numFmtId="9" fontId="1" fillId="0" borderId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2" fillId="0" borderId="0" applyFill="0" applyBorder="0" applyAlignment="0" applyProtection="0"/>
    <xf numFmtId="0" fontId="60" fillId="0" borderId="54" applyNumberFormat="0" applyFill="0" applyAlignment="0" applyProtection="0"/>
    <xf numFmtId="0" fontId="60" fillId="0" borderId="54" applyNumberFormat="0" applyFill="0" applyAlignment="0" applyProtection="0"/>
    <xf numFmtId="165" fontId="16" fillId="0" borderId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ill="0" applyBorder="0" applyAlignment="0" applyProtection="0"/>
    <xf numFmtId="0" fontId="62" fillId="16" borderId="0" applyNumberFormat="0" applyBorder="0" applyAlignment="0" applyProtection="0"/>
    <xf numFmtId="0" fontId="62" fillId="21" borderId="0" applyNumberFormat="0" applyBorder="0" applyAlignment="0" applyProtection="0"/>
    <xf numFmtId="0" fontId="1" fillId="0" borderId="0"/>
    <xf numFmtId="0" fontId="52" fillId="0" borderId="0"/>
    <xf numFmtId="0" fontId="90" fillId="0" borderId="0" applyNumberFormat="0" applyBorder="0" applyProtection="0"/>
  </cellStyleXfs>
  <cellXfs count="473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textRotation="90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 textRotation="90" wrapText="1"/>
    </xf>
    <xf numFmtId="0" fontId="4" fillId="5" borderId="4" xfId="0" applyFont="1" applyFill="1" applyBorder="1" applyAlignment="1" applyProtection="1">
      <alignment vertical="center"/>
    </xf>
    <xf numFmtId="0" fontId="7" fillId="0" borderId="6" xfId="0" applyFont="1" applyBorder="1" applyAlignment="1">
      <alignment horizontal="center" vertical="center" textRotation="90" wrapText="1"/>
    </xf>
    <xf numFmtId="0" fontId="8" fillId="4" borderId="5" xfId="0" applyFont="1" applyFill="1" applyBorder="1" applyAlignment="1" applyProtection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10" fillId="0" borderId="8" xfId="0" applyFont="1" applyBorder="1" applyAlignment="1">
      <alignment vertical="center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textRotation="90" wrapText="1"/>
    </xf>
    <xf numFmtId="0" fontId="8" fillId="4" borderId="16" xfId="0" applyFont="1" applyFill="1" applyBorder="1" applyAlignment="1" applyProtection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164" fontId="13" fillId="7" borderId="19" xfId="1" applyFont="1" applyFill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textRotation="90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4" fillId="4" borderId="22" xfId="0" applyFont="1" applyFill="1" applyBorder="1" applyAlignment="1" applyProtection="1">
      <alignment horizontal="center" vertical="center" textRotation="90" wrapText="1"/>
    </xf>
    <xf numFmtId="0" fontId="8" fillId="4" borderId="22" xfId="0" applyFont="1" applyFill="1" applyBorder="1" applyAlignment="1" applyProtection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164" fontId="13" fillId="0" borderId="26" xfId="1" applyFont="1" applyBorder="1" applyAlignment="1">
      <alignment horizontal="center" vertical="center" textRotation="90" wrapText="1"/>
    </xf>
    <xf numFmtId="0" fontId="15" fillId="2" borderId="27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</xf>
    <xf numFmtId="1" fontId="13" fillId="0" borderId="14" xfId="3" applyNumberFormat="1" applyFont="1" applyBorder="1" applyAlignment="1">
      <alignment horizontal="center"/>
    </xf>
    <xf numFmtId="1" fontId="16" fillId="4" borderId="14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6" borderId="14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 applyProtection="1">
      <alignment horizontal="center" vertical="center"/>
    </xf>
    <xf numFmtId="165" fontId="5" fillId="0" borderId="14" xfId="0" applyNumberFormat="1" applyFont="1" applyFill="1" applyBorder="1" applyAlignment="1" applyProtection="1">
      <alignment horizontal="center" vertical="center"/>
    </xf>
    <xf numFmtId="165" fontId="5" fillId="0" borderId="11" xfId="0" applyNumberFormat="1" applyFont="1" applyFill="1" applyBorder="1" applyAlignment="1" applyProtection="1">
      <alignment horizontal="center" vertical="center"/>
    </xf>
    <xf numFmtId="165" fontId="5" fillId="0" borderId="8" xfId="0" applyNumberFormat="1" applyFont="1" applyFill="1" applyBorder="1" applyAlignment="1" applyProtection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65" fontId="16" fillId="4" borderId="1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/>
    </xf>
    <xf numFmtId="0" fontId="3" fillId="8" borderId="27" xfId="0" applyFont="1" applyFill="1" applyBorder="1" applyAlignment="1" applyProtection="1">
      <alignment horizontal="center" vertical="center"/>
    </xf>
    <xf numFmtId="0" fontId="3" fillId="8" borderId="11" xfId="0" applyFont="1" applyFill="1" applyBorder="1" applyAlignment="1" applyProtection="1">
      <alignment horizontal="left" vertical="center"/>
    </xf>
    <xf numFmtId="165" fontId="3" fillId="8" borderId="14" xfId="0" applyNumberFormat="1" applyFont="1" applyFill="1" applyBorder="1" applyAlignment="1" applyProtection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165" fontId="12" fillId="10" borderId="9" xfId="0" applyNumberFormat="1" applyFont="1" applyFill="1" applyBorder="1" applyAlignment="1" applyProtection="1">
      <alignment horizontal="center" vertical="center"/>
    </xf>
    <xf numFmtId="165" fontId="5" fillId="10" borderId="14" xfId="0" applyNumberFormat="1" applyFont="1" applyFill="1" applyBorder="1" applyAlignment="1" applyProtection="1">
      <alignment horizontal="center" vertical="center"/>
    </xf>
    <xf numFmtId="165" fontId="4" fillId="9" borderId="14" xfId="0" applyNumberFormat="1" applyFont="1" applyFill="1" applyBorder="1" applyAlignment="1" applyProtection="1">
      <alignment horizontal="center" vertical="center"/>
    </xf>
    <xf numFmtId="165" fontId="4" fillId="11" borderId="14" xfId="0" applyNumberFormat="1" applyFont="1" applyFill="1" applyBorder="1" applyAlignment="1" applyProtection="1">
      <alignment horizontal="center" vertical="center"/>
    </xf>
    <xf numFmtId="165" fontId="4" fillId="11" borderId="11" xfId="0" applyNumberFormat="1" applyFont="1" applyFill="1" applyBorder="1" applyAlignment="1" applyProtection="1">
      <alignment horizontal="center" vertical="center"/>
    </xf>
    <xf numFmtId="165" fontId="4" fillId="9" borderId="8" xfId="0" applyNumberFormat="1" applyFont="1" applyFill="1" applyBorder="1" applyAlignment="1" applyProtection="1">
      <alignment horizontal="center" vertical="center"/>
    </xf>
    <xf numFmtId="0" fontId="3" fillId="8" borderId="8" xfId="0" applyFont="1" applyFill="1" applyBorder="1" applyAlignment="1" applyProtection="1">
      <alignment horizontal="center" vertical="center"/>
    </xf>
    <xf numFmtId="1" fontId="4" fillId="8" borderId="14" xfId="0" applyNumberFormat="1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3" fillId="0" borderId="0" xfId="0" applyFont="1"/>
    <xf numFmtId="1" fontId="13" fillId="0" borderId="14" xfId="3" applyNumberFormat="1" applyFont="1" applyBorder="1" applyAlignment="1">
      <alignment horizontal="center" vertical="center"/>
    </xf>
    <xf numFmtId="165" fontId="18" fillId="0" borderId="14" xfId="0" applyNumberFormat="1" applyFont="1" applyFill="1" applyBorder="1" applyAlignment="1" applyProtection="1">
      <alignment horizontal="center" vertical="center"/>
    </xf>
    <xf numFmtId="165" fontId="18" fillId="0" borderId="11" xfId="0" applyNumberFormat="1" applyFont="1" applyFill="1" applyBorder="1" applyAlignment="1" applyProtection="1">
      <alignment horizontal="center" vertical="center"/>
    </xf>
    <xf numFmtId="165" fontId="18" fillId="0" borderId="8" xfId="0" applyNumberFormat="1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8" fillId="8" borderId="28" xfId="0" applyFont="1" applyFill="1" applyBorder="1" applyAlignment="1" applyProtection="1">
      <alignment horizontal="left" vertical="center"/>
    </xf>
    <xf numFmtId="0" fontId="8" fillId="8" borderId="29" xfId="0" applyFont="1" applyFill="1" applyBorder="1" applyAlignment="1" applyProtection="1">
      <alignment horizontal="left" vertical="center"/>
    </xf>
    <xf numFmtId="1" fontId="4" fillId="12" borderId="30" xfId="0" applyNumberFormat="1" applyFont="1" applyFill="1" applyBorder="1" applyAlignment="1" applyProtection="1">
      <alignment horizontal="center" vertical="center"/>
      <protection locked="0"/>
    </xf>
    <xf numFmtId="0" fontId="20" fillId="9" borderId="14" xfId="0" applyFont="1" applyFill="1" applyBorder="1" applyAlignment="1">
      <alignment horizontal="center" vertical="center"/>
    </xf>
    <xf numFmtId="165" fontId="12" fillId="9" borderId="9" xfId="0" applyNumberFormat="1" applyFont="1" applyFill="1" applyBorder="1" applyAlignment="1" applyProtection="1">
      <alignment horizontal="center" vertical="center"/>
    </xf>
    <xf numFmtId="165" fontId="5" fillId="9" borderId="14" xfId="0" applyNumberFormat="1" applyFont="1" applyFill="1" applyBorder="1" applyAlignment="1" applyProtection="1">
      <alignment horizontal="center" vertical="center"/>
    </xf>
    <xf numFmtId="165" fontId="21" fillId="9" borderId="14" xfId="0" applyNumberFormat="1" applyFont="1" applyFill="1" applyBorder="1" applyAlignment="1" applyProtection="1">
      <alignment horizontal="center" vertical="center"/>
    </xf>
    <xf numFmtId="0" fontId="3" fillId="8" borderId="19" xfId="0" applyFont="1" applyFill="1" applyBorder="1" applyAlignment="1" applyProtection="1">
      <alignment horizontal="center" vertical="center"/>
    </xf>
    <xf numFmtId="1" fontId="10" fillId="9" borderId="14" xfId="0" applyNumberFormat="1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1" fontId="16" fillId="0" borderId="14" xfId="3" applyNumberFormat="1" applyFont="1" applyFill="1" applyBorder="1" applyAlignment="1">
      <alignment horizontal="center" vertical="center"/>
    </xf>
    <xf numFmtId="0" fontId="22" fillId="0" borderId="16" xfId="4" applyFont="1" applyFill="1" applyBorder="1" applyAlignment="1" applyProtection="1">
      <alignment horizontal="center" vertical="center"/>
      <protection locked="0"/>
    </xf>
    <xf numFmtId="165" fontId="22" fillId="0" borderId="31" xfId="0" applyNumberFormat="1" applyFont="1" applyFill="1" applyBorder="1" applyAlignment="1" applyProtection="1">
      <alignment horizontal="center" vertical="center"/>
    </xf>
    <xf numFmtId="1" fontId="22" fillId="0" borderId="14" xfId="0" applyNumberFormat="1" applyFont="1" applyFill="1" applyBorder="1" applyAlignment="1" applyProtection="1">
      <alignment horizontal="center" vertical="center"/>
    </xf>
    <xf numFmtId="165" fontId="22" fillId="0" borderId="14" xfId="0" applyNumberFormat="1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1" fontId="10" fillId="0" borderId="13" xfId="0" applyNumberFormat="1" applyFont="1" applyBorder="1" applyAlignment="1">
      <alignment horizontal="center" vertical="center"/>
    </xf>
    <xf numFmtId="166" fontId="13" fillId="0" borderId="14" xfId="2" applyNumberFormat="1" applyFont="1" applyFill="1" applyBorder="1" applyAlignment="1">
      <alignment horizontal="center" vertical="center"/>
    </xf>
    <xf numFmtId="9" fontId="1" fillId="0" borderId="0" xfId="2" applyFill="1" applyBorder="1" applyAlignment="1">
      <alignment horizontal="center" vertical="center"/>
    </xf>
    <xf numFmtId="0" fontId="18" fillId="0" borderId="35" xfId="0" applyFont="1" applyFill="1" applyBorder="1" applyAlignment="1" applyProtection="1">
      <alignment horizontal="right" vertical="center"/>
    </xf>
    <xf numFmtId="0" fontId="18" fillId="0" borderId="36" xfId="0" applyFont="1" applyFill="1" applyBorder="1" applyAlignment="1" applyProtection="1">
      <alignment horizontal="right" vertical="center"/>
    </xf>
    <xf numFmtId="0" fontId="26" fillId="0" borderId="37" xfId="0" applyFont="1" applyBorder="1" applyAlignment="1">
      <alignment horizontal="right" vertical="center"/>
    </xf>
    <xf numFmtId="0" fontId="4" fillId="0" borderId="16" xfId="4" applyFont="1" applyFill="1" applyBorder="1" applyAlignment="1" applyProtection="1">
      <alignment horizontal="center" vertical="center"/>
      <protection locked="0"/>
    </xf>
    <xf numFmtId="165" fontId="4" fillId="0" borderId="38" xfId="0" applyNumberFormat="1" applyFont="1" applyFill="1" applyBorder="1" applyAlignment="1" applyProtection="1">
      <alignment horizontal="center" vertical="center"/>
    </xf>
    <xf numFmtId="1" fontId="4" fillId="0" borderId="16" xfId="0" applyNumberFormat="1" applyFont="1" applyFill="1" applyBorder="1" applyAlignment="1" applyProtection="1">
      <alignment horizontal="center" vertical="center"/>
    </xf>
    <xf numFmtId="165" fontId="4" fillId="0" borderId="16" xfId="0" applyNumberFormat="1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165" fontId="26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" fontId="28" fillId="0" borderId="19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/>
    <xf numFmtId="0" fontId="18" fillId="0" borderId="8" xfId="0" applyFont="1" applyFill="1" applyBorder="1" applyAlignment="1" applyProtection="1">
      <alignment horizontal="right"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Fill="1" applyBorder="1" applyAlignment="1">
      <alignment horizontal="center" vertical="center"/>
    </xf>
    <xf numFmtId="1" fontId="29" fillId="0" borderId="8" xfId="0" applyNumberFormat="1" applyFont="1" applyFill="1" applyBorder="1" applyAlignment="1">
      <alignment horizontal="center" vertical="center"/>
    </xf>
    <xf numFmtId="0" fontId="26" fillId="0" borderId="8" xfId="0" applyFont="1" applyBorder="1"/>
    <xf numFmtId="0" fontId="18" fillId="0" borderId="8" xfId="0" applyFont="1" applyFill="1" applyBorder="1" applyAlignment="1" applyProtection="1">
      <alignment horizontal="center" vertical="center"/>
    </xf>
    <xf numFmtId="165" fontId="26" fillId="0" borderId="8" xfId="0" applyNumberFormat="1" applyFont="1" applyFill="1" applyBorder="1" applyAlignment="1">
      <alignment horizontal="center" vertical="center"/>
    </xf>
    <xf numFmtId="0" fontId="26" fillId="0" borderId="0" xfId="0" applyFont="1"/>
    <xf numFmtId="0" fontId="20" fillId="0" borderId="0" xfId="0" applyFont="1"/>
    <xf numFmtId="0" fontId="20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/>
    <xf numFmtId="0" fontId="13" fillId="0" borderId="41" xfId="0" applyFont="1" applyBorder="1" applyAlignment="1"/>
    <xf numFmtId="0" fontId="0" fillId="0" borderId="0" xfId="0" applyBorder="1"/>
    <xf numFmtId="0" fontId="26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vertical="center"/>
    </xf>
    <xf numFmtId="0" fontId="32" fillId="0" borderId="26" xfId="0" applyFont="1" applyBorder="1" applyAlignment="1">
      <alignment horizontal="center" vertical="center"/>
    </xf>
    <xf numFmtId="0" fontId="32" fillId="6" borderId="26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165" fontId="16" fillId="0" borderId="8" xfId="0" applyNumberFormat="1" applyFont="1" applyBorder="1" applyAlignment="1">
      <alignment horizontal="center" vertical="center"/>
    </xf>
    <xf numFmtId="165" fontId="16" fillId="6" borderId="8" xfId="0" applyNumberFormat="1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28" fillId="0" borderId="8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26" fillId="6" borderId="8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wrapText="1"/>
    </xf>
    <xf numFmtId="0" fontId="0" fillId="0" borderId="43" xfId="0" applyFont="1" applyBorder="1" applyAlignment="1">
      <alignment horizontal="right" wrapText="1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/>
    <xf numFmtId="0" fontId="0" fillId="0" borderId="8" xfId="0" applyFont="1" applyBorder="1"/>
    <xf numFmtId="166" fontId="0" fillId="0" borderId="8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4" fillId="2" borderId="0" xfId="0" applyFont="1" applyFill="1" applyBorder="1" applyAlignment="1" applyProtection="1">
      <alignment horizontal="center"/>
    </xf>
    <xf numFmtId="0" fontId="64" fillId="2" borderId="0" xfId="0" applyFont="1" applyFill="1" applyAlignment="1">
      <alignment horizontal="center"/>
    </xf>
    <xf numFmtId="0" fontId="64" fillId="2" borderId="0" xfId="0" applyFont="1" applyFill="1" applyBorder="1" applyAlignment="1">
      <alignment horizontal="center"/>
    </xf>
    <xf numFmtId="0" fontId="64" fillId="2" borderId="0" xfId="0" applyFont="1" applyFill="1" applyBorder="1" applyAlignment="1" applyProtection="1">
      <alignment horizontal="center"/>
    </xf>
    <xf numFmtId="0" fontId="64" fillId="2" borderId="0" xfId="0" applyFont="1" applyFill="1" applyBorder="1" applyAlignment="1" applyProtection="1">
      <alignment horizontal="left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4" fillId="2" borderId="55" xfId="138" applyFont="1" applyFill="1" applyBorder="1" applyAlignment="1" applyProtection="1">
      <alignment horizontal="center" vertical="center" textRotation="90" wrapText="1"/>
    </xf>
    <xf numFmtId="0" fontId="4" fillId="4" borderId="3" xfId="0" applyFont="1" applyFill="1" applyBorder="1" applyAlignment="1" applyProtection="1">
      <alignment horizontal="center" vertical="center" textRotation="90"/>
    </xf>
    <xf numFmtId="0" fontId="27" fillId="2" borderId="56" xfId="0" applyFont="1" applyFill="1" applyBorder="1" applyAlignment="1" applyProtection="1">
      <alignment horizontal="center" vertical="center" textRotation="90" wrapText="1"/>
    </xf>
    <xf numFmtId="0" fontId="27" fillId="2" borderId="57" xfId="0" applyFont="1" applyFill="1" applyBorder="1" applyAlignment="1" applyProtection="1">
      <alignment horizontal="center" vertical="center" textRotation="90" wrapText="1"/>
    </xf>
    <xf numFmtId="0" fontId="27" fillId="51" borderId="57" xfId="0" applyFont="1" applyFill="1" applyBorder="1" applyAlignment="1" applyProtection="1">
      <alignment horizontal="center" vertical="center" textRotation="90" wrapText="1"/>
    </xf>
    <xf numFmtId="0" fontId="27" fillId="51" borderId="4" xfId="0" applyFont="1" applyFill="1" applyBorder="1" applyAlignment="1" applyProtection="1">
      <alignment horizontal="center" vertical="center" textRotation="90" wrapText="1"/>
    </xf>
    <xf numFmtId="0" fontId="17" fillId="2" borderId="16" xfId="0" applyFont="1" applyFill="1" applyBorder="1" applyAlignment="1" applyProtection="1">
      <alignment horizontal="center" vertical="center" textRotation="90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2" borderId="20" xfId="138" applyFont="1" applyFill="1" applyBorder="1" applyAlignment="1" applyProtection="1">
      <alignment horizontal="center" vertical="center" textRotation="90" wrapText="1"/>
    </xf>
    <xf numFmtId="0" fontId="0" fillId="0" borderId="60" xfId="0" applyBorder="1" applyAlignment="1">
      <alignment horizontal="center" vertical="center"/>
    </xf>
    <xf numFmtId="0" fontId="27" fillId="2" borderId="61" xfId="0" applyFont="1" applyFill="1" applyBorder="1" applyAlignment="1" applyProtection="1">
      <alignment horizontal="center" vertical="center" wrapText="1"/>
    </xf>
    <xf numFmtId="0" fontId="27" fillId="2" borderId="62" xfId="0" applyFont="1" applyFill="1" applyBorder="1" applyAlignment="1" applyProtection="1">
      <alignment horizontal="center" vertical="center" wrapText="1"/>
    </xf>
    <xf numFmtId="0" fontId="27" fillId="51" borderId="62" xfId="0" applyFont="1" applyFill="1" applyBorder="1" applyAlignment="1" applyProtection="1">
      <alignment horizontal="center" vertical="center" wrapText="1"/>
    </xf>
    <xf numFmtId="0" fontId="27" fillId="51" borderId="63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8" fillId="2" borderId="27" xfId="0" applyFont="1" applyFill="1" applyBorder="1" applyAlignment="1" applyProtection="1">
      <alignment horizontal="center" vertical="center"/>
    </xf>
    <xf numFmtId="0" fontId="65" fillId="2" borderId="11" xfId="0" applyFont="1" applyFill="1" applyBorder="1" applyAlignment="1" applyProtection="1">
      <alignment horizontal="left" vertical="center"/>
    </xf>
    <xf numFmtId="1" fontId="66" fillId="4" borderId="64" xfId="0" applyNumberFormat="1" applyFont="1" applyFill="1" applyBorder="1" applyAlignment="1" applyProtection="1">
      <alignment horizontal="center" vertical="center"/>
    </xf>
    <xf numFmtId="1" fontId="4" fillId="0" borderId="64" xfId="0" applyNumberFormat="1" applyFont="1" applyFill="1" applyBorder="1" applyAlignment="1" applyProtection="1">
      <alignment horizontal="center" vertical="center"/>
    </xf>
    <xf numFmtId="1" fontId="67" fillId="4" borderId="64" xfId="0" applyNumberFormat="1" applyFont="1" applyFill="1" applyBorder="1" applyAlignment="1" applyProtection="1">
      <alignment horizontal="center" vertical="center"/>
    </xf>
    <xf numFmtId="0" fontId="65" fillId="0" borderId="11" xfId="0" applyFont="1" applyBorder="1" applyAlignment="1" applyProtection="1">
      <alignment horizontal="left" vertical="center"/>
    </xf>
    <xf numFmtId="0" fontId="8" fillId="4" borderId="27" xfId="0" applyFont="1" applyFill="1" applyBorder="1" applyAlignment="1" applyProtection="1">
      <alignment horizontal="center" vertical="center"/>
    </xf>
    <xf numFmtId="0" fontId="65" fillId="12" borderId="11" xfId="0" applyFont="1" applyFill="1" applyBorder="1" applyAlignment="1" applyProtection="1">
      <alignment vertical="center"/>
    </xf>
    <xf numFmtId="1" fontId="4" fillId="12" borderId="64" xfId="0" applyNumberFormat="1" applyFont="1" applyFill="1" applyBorder="1" applyAlignment="1" applyProtection="1">
      <alignment horizontal="center" vertical="center"/>
    </xf>
    <xf numFmtId="0" fontId="8" fillId="12" borderId="27" xfId="0" applyFont="1" applyFill="1" applyBorder="1" applyAlignment="1" applyProtection="1">
      <alignment horizontal="center" vertical="center"/>
    </xf>
    <xf numFmtId="1" fontId="67" fillId="12" borderId="64" xfId="0" applyNumberFormat="1" applyFont="1" applyFill="1" applyBorder="1" applyAlignment="1" applyProtection="1">
      <alignment horizontal="center" vertical="center"/>
    </xf>
    <xf numFmtId="0" fontId="8" fillId="2" borderId="64" xfId="0" applyFont="1" applyFill="1" applyBorder="1" applyAlignment="1" applyProtection="1">
      <alignment horizontal="left" vertical="center" wrapText="1"/>
    </xf>
    <xf numFmtId="9" fontId="4" fillId="4" borderId="64" xfId="0" applyNumberFormat="1" applyFont="1" applyFill="1" applyBorder="1" applyAlignment="1" applyProtection="1">
      <alignment horizontal="center" vertical="center"/>
    </xf>
    <xf numFmtId="166" fontId="29" fillId="2" borderId="13" xfId="122" applyNumberFormat="1" applyFont="1" applyFill="1" applyBorder="1" applyAlignment="1" applyProtection="1">
      <alignment horizontal="center" vertical="center"/>
    </xf>
    <xf numFmtId="0" fontId="4" fillId="4" borderId="65" xfId="0" applyFont="1" applyFill="1" applyBorder="1" applyAlignment="1" applyProtection="1">
      <alignment vertical="center" wrapText="1"/>
    </xf>
    <xf numFmtId="171" fontId="8" fillId="4" borderId="66" xfId="0" applyNumberFormat="1" applyFont="1" applyFill="1" applyBorder="1" applyAlignment="1" applyProtection="1">
      <alignment horizontal="center" vertical="center"/>
    </xf>
    <xf numFmtId="0" fontId="18" fillId="0" borderId="65" xfId="0" applyFont="1" applyFill="1" applyBorder="1" applyAlignment="1" applyProtection="1">
      <alignment vertical="center" wrapText="1"/>
    </xf>
    <xf numFmtId="171" fontId="22" fillId="0" borderId="66" xfId="0" applyNumberFormat="1" applyFont="1" applyFill="1" applyBorder="1" applyAlignment="1" applyProtection="1">
      <alignment horizontal="center" vertical="center"/>
    </xf>
    <xf numFmtId="0" fontId="70" fillId="2" borderId="35" xfId="0" applyFont="1" applyFill="1" applyBorder="1" applyAlignment="1" applyProtection="1">
      <alignment horizontal="right" vertical="center"/>
    </xf>
    <xf numFmtId="0" fontId="70" fillId="2" borderId="36" xfId="0" applyFont="1" applyFill="1" applyBorder="1" applyAlignment="1" applyProtection="1">
      <alignment horizontal="right" vertical="center"/>
    </xf>
    <xf numFmtId="0" fontId="70" fillId="2" borderId="37" xfId="0" applyFont="1" applyFill="1" applyBorder="1" applyAlignment="1" applyProtection="1">
      <alignment horizontal="right" vertical="center"/>
    </xf>
    <xf numFmtId="166" fontId="71" fillId="2" borderId="67" xfId="122" applyNumberFormat="1" applyFont="1" applyFill="1" applyBorder="1" applyAlignment="1" applyProtection="1">
      <alignment horizontal="center" vertical="center"/>
    </xf>
    <xf numFmtId="166" fontId="72" fillId="2" borderId="67" xfId="122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right" vertical="center" wrapText="1"/>
    </xf>
    <xf numFmtId="0" fontId="17" fillId="0" borderId="8" xfId="0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/>
    </xf>
    <xf numFmtId="1" fontId="18" fillId="0" borderId="32" xfId="0" applyNumberFormat="1" applyFont="1" applyFill="1" applyBorder="1" applyAlignment="1" applyProtection="1">
      <alignment horizontal="center" vertical="center"/>
    </xf>
    <xf numFmtId="1" fontId="18" fillId="0" borderId="64" xfId="0" applyNumberFormat="1" applyFont="1" applyFill="1" applyBorder="1" applyAlignment="1" applyProtection="1">
      <alignment horizontal="center" vertical="center"/>
    </xf>
    <xf numFmtId="171" fontId="18" fillId="0" borderId="68" xfId="0" applyNumberFormat="1" applyFont="1" applyFill="1" applyBorder="1" applyAlignment="1" applyProtection="1">
      <alignment horizontal="center" vertical="center"/>
    </xf>
    <xf numFmtId="171" fontId="18" fillId="0" borderId="60" xfId="0" applyNumberFormat="1" applyFont="1" applyFill="1" applyBorder="1" applyAlignment="1" applyProtection="1">
      <alignment horizontal="center" vertical="center"/>
    </xf>
    <xf numFmtId="0" fontId="73" fillId="0" borderId="69" xfId="0" applyFont="1" applyFill="1" applyBorder="1" applyAlignment="1" applyProtection="1">
      <alignment horizontal="right" vertical="center" wrapText="1"/>
    </xf>
    <xf numFmtId="0" fontId="73" fillId="0" borderId="70" xfId="0" applyFont="1" applyFill="1" applyBorder="1" applyAlignment="1" applyProtection="1">
      <alignment horizontal="right" vertical="center" wrapText="1"/>
    </xf>
    <xf numFmtId="0" fontId="73" fillId="0" borderId="71" xfId="0" applyFont="1" applyFill="1" applyBorder="1" applyAlignment="1" applyProtection="1">
      <alignment horizontal="right" vertical="center" wrapText="1"/>
    </xf>
    <xf numFmtId="171" fontId="11" fillId="0" borderId="66" xfId="0" applyNumberFormat="1" applyFont="1" applyFill="1" applyBorder="1" applyAlignment="1" applyProtection="1">
      <alignment horizontal="center" vertical="center"/>
    </xf>
    <xf numFmtId="171" fontId="11" fillId="0" borderId="60" xfId="0" applyNumberFormat="1" applyFont="1" applyFill="1" applyBorder="1" applyAlignment="1" applyProtection="1">
      <alignment horizontal="center" vertical="center"/>
    </xf>
    <xf numFmtId="0" fontId="0" fillId="2" borderId="0" xfId="139" applyFont="1" applyFill="1" applyBorder="1" applyProtection="1"/>
    <xf numFmtId="0" fontId="0" fillId="0" borderId="0" xfId="139" applyFont="1"/>
    <xf numFmtId="0" fontId="75" fillId="0" borderId="0" xfId="0" applyFont="1"/>
    <xf numFmtId="0" fontId="23" fillId="0" borderId="0" xfId="0" applyFont="1"/>
    <xf numFmtId="0" fontId="52" fillId="0" borderId="0" xfId="139"/>
    <xf numFmtId="0" fontId="23" fillId="0" borderId="0" xfId="139" applyFont="1"/>
    <xf numFmtId="0" fontId="29" fillId="0" borderId="72" xfId="139" applyFont="1" applyBorder="1" applyAlignment="1">
      <alignment horizontal="center"/>
    </xf>
    <xf numFmtId="0" fontId="29" fillId="0" borderId="0" xfId="0" applyFont="1" applyAlignment="1">
      <alignment horizontal="left"/>
    </xf>
    <xf numFmtId="0" fontId="8" fillId="2" borderId="73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textRotation="90" wrapText="1"/>
    </xf>
    <xf numFmtId="0" fontId="17" fillId="2" borderId="56" xfId="0" applyFont="1" applyFill="1" applyBorder="1" applyAlignment="1" applyProtection="1">
      <alignment horizontal="center" vertical="center" textRotation="90" wrapText="1"/>
    </xf>
    <xf numFmtId="0" fontId="17" fillId="2" borderId="57" xfId="0" applyFont="1" applyFill="1" applyBorder="1" applyAlignment="1" applyProtection="1">
      <alignment horizontal="center" vertical="center" textRotation="90" wrapText="1"/>
    </xf>
    <xf numFmtId="0" fontId="17" fillId="51" borderId="57" xfId="0" applyFont="1" applyFill="1" applyBorder="1" applyAlignment="1" applyProtection="1">
      <alignment horizontal="center" vertical="center" textRotation="90" wrapText="1"/>
    </xf>
    <xf numFmtId="0" fontId="17" fillId="51" borderId="4" xfId="0" applyFont="1" applyFill="1" applyBorder="1" applyAlignment="1" applyProtection="1">
      <alignment horizontal="center" vertical="center" textRotation="90" wrapText="1"/>
    </xf>
    <xf numFmtId="0" fontId="17" fillId="2" borderId="8" xfId="0" applyFont="1" applyFill="1" applyBorder="1" applyAlignment="1" applyProtection="1">
      <alignment horizontal="center" vertical="center" textRotation="90" wrapText="1"/>
    </xf>
    <xf numFmtId="0" fontId="0" fillId="0" borderId="60" xfId="0" applyBorder="1" applyAlignment="1">
      <alignment horizontal="center" vertical="center" wrapText="1"/>
    </xf>
    <xf numFmtId="0" fontId="76" fillId="2" borderId="61" xfId="0" applyFont="1" applyFill="1" applyBorder="1" applyAlignment="1" applyProtection="1">
      <alignment horizontal="center" vertical="center" wrapText="1"/>
    </xf>
    <xf numFmtId="0" fontId="76" fillId="2" borderId="62" xfId="0" applyFont="1" applyFill="1" applyBorder="1" applyAlignment="1" applyProtection="1">
      <alignment horizontal="center" vertical="center" wrapText="1"/>
    </xf>
    <xf numFmtId="0" fontId="76" fillId="0" borderId="62" xfId="0" applyFont="1" applyFill="1" applyBorder="1" applyAlignment="1" applyProtection="1">
      <alignment horizontal="center" vertical="center" wrapText="1"/>
    </xf>
    <xf numFmtId="0" fontId="76" fillId="51" borderId="63" xfId="0" applyFont="1" applyFill="1" applyBorder="1" applyAlignment="1" applyProtection="1">
      <alignment horizontal="center" vertical="center" wrapText="1"/>
    </xf>
    <xf numFmtId="0" fontId="76" fillId="2" borderId="8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center"/>
    </xf>
    <xf numFmtId="165" fontId="4" fillId="4" borderId="64" xfId="0" applyNumberFormat="1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/>
    </xf>
    <xf numFmtId="0" fontId="8" fillId="12" borderId="11" xfId="0" applyFont="1" applyFill="1" applyBorder="1" applyAlignment="1" applyProtection="1">
      <alignment vertical="center"/>
    </xf>
    <xf numFmtId="165" fontId="4" fillId="10" borderId="64" xfId="0" applyNumberFormat="1" applyFont="1" applyFill="1" applyBorder="1" applyAlignment="1" applyProtection="1">
      <alignment horizontal="center" vertical="center"/>
    </xf>
    <xf numFmtId="0" fontId="8" fillId="12" borderId="27" xfId="0" applyFont="1" applyFill="1" applyBorder="1" applyAlignment="1" applyProtection="1">
      <alignment horizontal="center" vertical="center" wrapText="1"/>
    </xf>
    <xf numFmtId="171" fontId="22" fillId="0" borderId="65" xfId="0" applyNumberFormat="1" applyFont="1" applyFill="1" applyBorder="1" applyAlignment="1" applyProtection="1">
      <alignment horizontal="center" vertical="center"/>
    </xf>
    <xf numFmtId="0" fontId="70" fillId="2" borderId="8" xfId="0" applyFont="1" applyFill="1" applyBorder="1" applyAlignment="1" applyProtection="1">
      <alignment horizontal="right" vertical="center"/>
    </xf>
    <xf numFmtId="166" fontId="71" fillId="2" borderId="8" xfId="122" applyNumberFormat="1" applyFont="1" applyFill="1" applyBorder="1" applyAlignment="1" applyProtection="1">
      <alignment horizontal="center" vertical="center"/>
    </xf>
    <xf numFmtId="171" fontId="18" fillId="0" borderId="8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/>
    <xf numFmtId="166" fontId="52" fillId="0" borderId="0" xfId="122" applyNumberFormat="1" applyFont="1" applyBorder="1" applyAlignment="1">
      <alignment horizontal="center" vertical="center"/>
    </xf>
    <xf numFmtId="166" fontId="52" fillId="0" borderId="0" xfId="122" applyNumberFormat="1" applyFont="1" applyFill="1" applyBorder="1" applyAlignment="1">
      <alignment horizontal="center" vertical="center"/>
    </xf>
    <xf numFmtId="0" fontId="0" fillId="0" borderId="0" xfId="139" applyFont="1" applyBorder="1" applyAlignment="1">
      <alignment horizontal="center"/>
    </xf>
    <xf numFmtId="0" fontId="64" fillId="2" borderId="0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textRotation="90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textRotation="90" wrapText="1"/>
    </xf>
    <xf numFmtId="0" fontId="8" fillId="2" borderId="23" xfId="0" applyFont="1" applyFill="1" applyBorder="1" applyAlignment="1" applyProtection="1">
      <alignment horizontal="center" vertical="center" textRotation="90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7" fillId="4" borderId="14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8" fillId="4" borderId="64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 vertical="center"/>
    </xf>
    <xf numFmtId="0" fontId="79" fillId="2" borderId="13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0" fontId="8" fillId="2" borderId="75" xfId="0" applyFont="1" applyFill="1" applyBorder="1" applyAlignment="1" applyProtection="1">
      <alignment horizontal="center" vertical="center"/>
    </xf>
    <xf numFmtId="0" fontId="8" fillId="4" borderId="31" xfId="0" applyFont="1" applyFill="1" applyBorder="1" applyAlignment="1" applyProtection="1">
      <alignment horizontal="center" vertical="center"/>
    </xf>
    <xf numFmtId="0" fontId="8" fillId="4" borderId="31" xfId="0" applyFont="1" applyFill="1" applyBorder="1" applyAlignment="1" applyProtection="1">
      <alignment vertic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8" fillId="12" borderId="14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80" fillId="52" borderId="8" xfId="113" applyFont="1" applyFill="1" applyBorder="1" applyAlignment="1">
      <alignment horizontal="center" vertical="center"/>
    </xf>
    <xf numFmtId="0" fontId="8" fillId="2" borderId="31" xfId="0" applyFont="1" applyFill="1" applyBorder="1" applyAlignment="1" applyProtection="1">
      <alignment horizontal="left" vertical="center"/>
    </xf>
    <xf numFmtId="0" fontId="52" fillId="2" borderId="8" xfId="0" applyFont="1" applyFill="1" applyBorder="1" applyAlignment="1">
      <alignment horizontal="center" vertical="center"/>
    </xf>
    <xf numFmtId="0" fontId="8" fillId="12" borderId="31" xfId="0" applyFont="1" applyFill="1" applyBorder="1" applyAlignment="1" applyProtection="1">
      <alignment horizontal="center" vertical="center"/>
    </xf>
    <xf numFmtId="0" fontId="8" fillId="4" borderId="32" xfId="0" applyFont="1" applyFill="1" applyBorder="1" applyAlignment="1" applyProtection="1">
      <alignment horizontal="center" vertical="center"/>
    </xf>
    <xf numFmtId="0" fontId="8" fillId="12" borderId="13" xfId="0" applyFont="1" applyFill="1" applyBorder="1" applyAlignment="1" applyProtection="1">
      <alignment horizontal="center" vertical="center"/>
    </xf>
    <xf numFmtId="0" fontId="8" fillId="12" borderId="1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9" fontId="8" fillId="0" borderId="16" xfId="0" applyNumberFormat="1" applyFont="1" applyFill="1" applyBorder="1" applyAlignment="1" applyProtection="1">
      <alignment horizontal="center" vertical="center"/>
    </xf>
    <xf numFmtId="166" fontId="8" fillId="2" borderId="16" xfId="0" applyNumberFormat="1" applyFont="1" applyFill="1" applyBorder="1" applyAlignment="1" applyProtection="1">
      <alignment horizontal="center" vertical="center"/>
    </xf>
    <xf numFmtId="166" fontId="8" fillId="4" borderId="16" xfId="0" applyNumberFormat="1" applyFont="1" applyFill="1" applyBorder="1" applyAlignment="1" applyProtection="1">
      <alignment horizontal="center" vertical="center"/>
    </xf>
    <xf numFmtId="166" fontId="4" fillId="2" borderId="14" xfId="0" applyNumberFormat="1" applyFont="1" applyFill="1" applyBorder="1" applyAlignment="1" applyProtection="1">
      <alignment horizontal="center" vertical="center"/>
    </xf>
    <xf numFmtId="166" fontId="8" fillId="2" borderId="30" xfId="0" applyNumberFormat="1" applyFont="1" applyFill="1" applyBorder="1" applyAlignment="1" applyProtection="1">
      <alignment horizontal="center" vertical="center"/>
    </xf>
    <xf numFmtId="166" fontId="8" fillId="2" borderId="8" xfId="0" applyNumberFormat="1" applyFont="1" applyFill="1" applyBorder="1" applyAlignment="1" applyProtection="1">
      <alignment horizontal="center" vertical="center"/>
    </xf>
    <xf numFmtId="0" fontId="81" fillId="12" borderId="30" xfId="0" applyFont="1" applyFill="1" applyBorder="1" applyAlignment="1" applyProtection="1">
      <alignment horizontal="left" vertical="center" wrapText="1"/>
    </xf>
    <xf numFmtId="0" fontId="81" fillId="12" borderId="77" xfId="0" applyFont="1" applyFill="1" applyBorder="1" applyAlignment="1" applyProtection="1">
      <alignment horizontal="left" vertical="center" wrapText="1"/>
    </xf>
    <xf numFmtId="0" fontId="81" fillId="12" borderId="76" xfId="0" applyFont="1" applyFill="1" applyBorder="1" applyAlignment="1" applyProtection="1">
      <alignment horizontal="left" vertical="center" wrapText="1"/>
    </xf>
    <xf numFmtId="165" fontId="8" fillId="12" borderId="16" xfId="0" applyNumberFormat="1" applyFont="1" applyFill="1" applyBorder="1" applyAlignment="1" applyProtection="1">
      <alignment horizontal="center" vertical="center"/>
    </xf>
    <xf numFmtId="165" fontId="8" fillId="12" borderId="30" xfId="0" applyNumberFormat="1" applyFont="1" applyFill="1" applyBorder="1" applyAlignment="1" applyProtection="1">
      <alignment horizontal="center" vertical="center"/>
    </xf>
    <xf numFmtId="165" fontId="8" fillId="12" borderId="19" xfId="0" applyNumberFormat="1" applyFont="1" applyFill="1" applyBorder="1" applyAlignment="1" applyProtection="1">
      <alignment horizontal="center" vertical="center"/>
    </xf>
    <xf numFmtId="0" fontId="73" fillId="0" borderId="8" xfId="0" applyFont="1" applyFill="1" applyBorder="1" applyAlignment="1" applyProtection="1">
      <alignment horizontal="right" vertical="center" wrapText="1"/>
    </xf>
    <xf numFmtId="165" fontId="73" fillId="0" borderId="8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right" vertical="center"/>
    </xf>
    <xf numFmtId="166" fontId="17" fillId="0" borderId="8" xfId="122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 applyProtection="1">
      <alignment horizontal="right" vertical="center" wrapText="1"/>
    </xf>
    <xf numFmtId="165" fontId="11" fillId="0" borderId="8" xfId="0" applyNumberFormat="1" applyFont="1" applyFill="1" applyBorder="1" applyAlignment="1" applyProtection="1">
      <alignment horizontal="center" vertical="center"/>
    </xf>
    <xf numFmtId="165" fontId="11" fillId="0" borderId="33" xfId="0" applyNumberFormat="1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4" fillId="2" borderId="0" xfId="0" applyFont="1" applyFill="1" applyAlignment="1" applyProtection="1">
      <alignment horizont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78" xfId="0" applyFont="1" applyFill="1" applyBorder="1" applyAlignment="1" applyProtection="1">
      <alignment horizontal="center" vertical="center" wrapText="1"/>
    </xf>
    <xf numFmtId="0" fontId="8" fillId="4" borderId="73" xfId="0" applyFont="1" applyFill="1" applyBorder="1" applyAlignment="1" applyProtection="1">
      <alignment horizontal="center" vertical="center" textRotation="90"/>
    </xf>
    <xf numFmtId="0" fontId="17" fillId="12" borderId="8" xfId="0" applyFont="1" applyFill="1" applyBorder="1" applyAlignment="1" applyProtection="1">
      <alignment horizontal="center" vertical="center" textRotation="90" wrapText="1"/>
    </xf>
    <xf numFmtId="0" fontId="0" fillId="0" borderId="5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8" fillId="4" borderId="66" xfId="0" applyFont="1" applyFill="1" applyBorder="1" applyAlignment="1" applyProtection="1">
      <alignment horizontal="center" vertical="center"/>
    </xf>
    <xf numFmtId="0" fontId="17" fillId="2" borderId="61" xfId="0" applyFont="1" applyFill="1" applyBorder="1" applyAlignment="1" applyProtection="1">
      <alignment horizontal="center" vertical="center" wrapText="1"/>
    </xf>
    <xf numFmtId="0" fontId="17" fillId="2" borderId="62" xfId="0" applyFont="1" applyFill="1" applyBorder="1" applyAlignment="1" applyProtection="1">
      <alignment horizontal="center" vertical="center" wrapText="1"/>
    </xf>
    <xf numFmtId="0" fontId="17" fillId="12" borderId="62" xfId="0" applyFont="1" applyFill="1" applyBorder="1" applyAlignment="1" applyProtection="1">
      <alignment horizontal="center" vertical="center" wrapText="1"/>
    </xf>
    <xf numFmtId="0" fontId="17" fillId="2" borderId="63" xfId="0" applyFont="1" applyFill="1" applyBorder="1" applyAlignment="1" applyProtection="1">
      <alignment horizontal="center" vertical="center" wrapText="1"/>
    </xf>
    <xf numFmtId="0" fontId="17" fillId="12" borderId="8" xfId="0" applyFont="1" applyFill="1" applyBorder="1" applyAlignment="1" applyProtection="1">
      <alignment horizontal="center" vertical="center" wrapText="1"/>
    </xf>
    <xf numFmtId="165" fontId="8" fillId="4" borderId="32" xfId="0" applyNumberFormat="1" applyFont="1" applyFill="1" applyBorder="1" applyAlignment="1" applyProtection="1">
      <alignment horizontal="center" vertical="center"/>
    </xf>
    <xf numFmtId="165" fontId="8" fillId="0" borderId="32" xfId="0" applyNumberFormat="1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vertical="center"/>
    </xf>
    <xf numFmtId="0" fontId="8" fillId="9" borderId="1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right" vertical="center"/>
    </xf>
    <xf numFmtId="166" fontId="17" fillId="0" borderId="14" xfId="122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right" vertical="center" wrapText="1"/>
    </xf>
    <xf numFmtId="165" fontId="18" fillId="0" borderId="32" xfId="0" applyNumberFormat="1" applyFont="1" applyFill="1" applyBorder="1" applyAlignment="1" applyProtection="1">
      <alignment horizontal="center" vertical="center"/>
    </xf>
    <xf numFmtId="0" fontId="85" fillId="0" borderId="81" xfId="0" applyFont="1" applyFill="1" applyBorder="1" applyAlignment="1" applyProtection="1">
      <alignment horizontal="right" vertical="center" wrapText="1"/>
    </xf>
    <xf numFmtId="0" fontId="85" fillId="0" borderId="82" xfId="0" applyFont="1" applyFill="1" applyBorder="1" applyAlignment="1" applyProtection="1">
      <alignment horizontal="right" vertical="center" wrapText="1"/>
    </xf>
    <xf numFmtId="0" fontId="85" fillId="0" borderId="74" xfId="0" applyFont="1" applyFill="1" applyBorder="1" applyAlignment="1" applyProtection="1">
      <alignment horizontal="right" vertical="center" wrapText="1"/>
    </xf>
    <xf numFmtId="165" fontId="11" fillId="0" borderId="16" xfId="0" applyNumberFormat="1" applyFont="1" applyFill="1" applyBorder="1" applyAlignment="1" applyProtection="1">
      <alignment horizontal="center" vertical="center"/>
    </xf>
    <xf numFmtId="0" fontId="87" fillId="0" borderId="0" xfId="113" applyFont="1" applyFill="1" applyAlignment="1">
      <alignment horizontal="center" vertical="center" wrapText="1"/>
    </xf>
    <xf numFmtId="0" fontId="56" fillId="0" borderId="0" xfId="113" applyFont="1" applyFill="1" applyAlignment="1"/>
    <xf numFmtId="0" fontId="87" fillId="0" borderId="83" xfId="113" applyFont="1" applyFill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87" fillId="0" borderId="0" xfId="113" applyFont="1" applyFill="1" applyAlignment="1">
      <alignment horizontal="center" vertical="center" wrapText="1"/>
    </xf>
    <xf numFmtId="0" fontId="89" fillId="0" borderId="84" xfId="113" applyFont="1" applyFill="1" applyBorder="1" applyAlignment="1">
      <alignment horizontal="center" vertical="center" wrapText="1"/>
    </xf>
    <xf numFmtId="0" fontId="91" fillId="53" borderId="84" xfId="140" applyFont="1" applyFill="1" applyBorder="1" applyAlignment="1">
      <alignment horizontal="center" vertical="center" textRotation="90" wrapText="1"/>
    </xf>
    <xf numFmtId="0" fontId="89" fillId="0" borderId="85" xfId="113" applyFont="1" applyFill="1" applyBorder="1" applyAlignment="1">
      <alignment horizontal="center" vertical="center" wrapText="1"/>
    </xf>
    <xf numFmtId="0" fontId="89" fillId="0" borderId="85" xfId="113" applyFont="1" applyFill="1" applyBorder="1" applyAlignment="1">
      <alignment horizontal="center" vertical="center"/>
    </xf>
    <xf numFmtId="0" fontId="93" fillId="0" borderId="85" xfId="113" applyFont="1" applyFill="1" applyBorder="1" applyAlignment="1">
      <alignment horizontal="center" vertical="center" wrapText="1"/>
    </xf>
    <xf numFmtId="0" fontId="91" fillId="53" borderId="86" xfId="140" applyFont="1" applyFill="1" applyBorder="1" applyAlignment="1">
      <alignment horizontal="center" vertical="center" textRotation="90" wrapText="1"/>
    </xf>
    <xf numFmtId="0" fontId="95" fillId="53" borderId="8" xfId="113" applyFont="1" applyFill="1" applyBorder="1" applyAlignment="1">
      <alignment horizontal="center" vertical="center" wrapText="1"/>
    </xf>
    <xf numFmtId="0" fontId="96" fillId="0" borderId="8" xfId="113" applyFont="1" applyFill="1" applyBorder="1" applyAlignment="1">
      <alignment horizontal="center" vertical="center" wrapText="1"/>
    </xf>
    <xf numFmtId="0" fontId="97" fillId="53" borderId="8" xfId="113" applyFont="1" applyFill="1" applyBorder="1" applyAlignment="1">
      <alignment horizontal="center" vertical="center" wrapText="1"/>
    </xf>
    <xf numFmtId="0" fontId="95" fillId="53" borderId="8" xfId="113" applyFont="1" applyFill="1" applyBorder="1" applyAlignment="1">
      <alignment horizontal="center" vertical="center"/>
    </xf>
    <xf numFmtId="0" fontId="95" fillId="0" borderId="8" xfId="113" applyFont="1" applyFill="1" applyBorder="1" applyAlignment="1">
      <alignment horizontal="center" vertical="center" wrapText="1"/>
    </xf>
    <xf numFmtId="0" fontId="95" fillId="53" borderId="8" xfId="113" applyFont="1" applyFill="1" applyBorder="1" applyAlignment="1">
      <alignment horizontal="center" vertical="center"/>
    </xf>
    <xf numFmtId="0" fontId="96" fillId="0" borderId="8" xfId="113" applyFont="1" applyFill="1" applyBorder="1" applyAlignment="1">
      <alignment horizontal="center" vertical="center" wrapText="1"/>
    </xf>
    <xf numFmtId="0" fontId="98" fillId="0" borderId="87" xfId="113" applyFont="1" applyFill="1" applyBorder="1" applyAlignment="1">
      <alignment vertical="center"/>
    </xf>
    <xf numFmtId="1" fontId="13" fillId="0" borderId="14" xfId="114" applyNumberFormat="1" applyFont="1" applyBorder="1" applyAlignment="1">
      <alignment horizontal="center"/>
    </xf>
    <xf numFmtId="1" fontId="99" fillId="53" borderId="87" xfId="113" applyNumberFormat="1" applyFont="1" applyFill="1" applyBorder="1" applyAlignment="1">
      <alignment horizontal="center" vertical="center"/>
    </xf>
    <xf numFmtId="165" fontId="95" fillId="52" borderId="87" xfId="113" applyNumberFormat="1" applyFont="1" applyFill="1" applyBorder="1" applyAlignment="1">
      <alignment horizontal="center" vertical="center"/>
    </xf>
    <xf numFmtId="165" fontId="80" fillId="52" borderId="87" xfId="113" applyNumberFormat="1" applyFont="1" applyFill="1" applyBorder="1" applyAlignment="1">
      <alignment horizontal="center" vertical="center"/>
    </xf>
    <xf numFmtId="1" fontId="100" fillId="53" borderId="87" xfId="113" applyNumberFormat="1" applyFont="1" applyFill="1" applyBorder="1" applyAlignment="1">
      <alignment horizontal="center" vertical="center"/>
    </xf>
    <xf numFmtId="0" fontId="98" fillId="0" borderId="84" xfId="113" applyFont="1" applyFill="1" applyBorder="1" applyAlignment="1">
      <alignment vertical="center"/>
    </xf>
    <xf numFmtId="0" fontId="101" fillId="52" borderId="84" xfId="113" applyFont="1" applyFill="1" applyBorder="1" applyAlignment="1">
      <alignment vertical="center"/>
    </xf>
    <xf numFmtId="1" fontId="80" fillId="52" borderId="84" xfId="113" applyNumberFormat="1" applyFont="1" applyFill="1" applyBorder="1" applyAlignment="1">
      <alignment horizontal="center" vertical="center"/>
    </xf>
    <xf numFmtId="0" fontId="80" fillId="52" borderId="84" xfId="113" applyFont="1" applyFill="1" applyBorder="1" applyAlignment="1">
      <alignment horizontal="center" vertical="center"/>
    </xf>
    <xf numFmtId="0" fontId="98" fillId="0" borderId="85" xfId="113" applyFont="1" applyFill="1" applyBorder="1" applyAlignment="1">
      <alignment vertical="center"/>
    </xf>
    <xf numFmtId="1" fontId="13" fillId="0" borderId="14" xfId="114" applyNumberFormat="1" applyFont="1" applyBorder="1" applyAlignment="1">
      <alignment horizontal="center" vertical="center"/>
    </xf>
    <xf numFmtId="0" fontId="97" fillId="52" borderId="84" xfId="113" applyFont="1" applyFill="1" applyBorder="1" applyAlignment="1">
      <alignment horizontal="center" vertical="center" wrapText="1"/>
    </xf>
    <xf numFmtId="1" fontId="89" fillId="54" borderId="87" xfId="113" applyNumberFormat="1" applyFont="1" applyFill="1" applyBorder="1" applyAlignment="1">
      <alignment horizontal="center" vertical="center"/>
    </xf>
    <xf numFmtId="0" fontId="89" fillId="54" borderId="87" xfId="113" applyFont="1" applyFill="1" applyBorder="1" applyAlignment="1">
      <alignment horizontal="center" vertical="center"/>
    </xf>
    <xf numFmtId="0" fontId="91" fillId="0" borderId="84" xfId="0" applyFont="1" applyFill="1" applyBorder="1" applyAlignment="1" applyProtection="1">
      <alignment horizontal="center" vertical="center" wrapText="1"/>
    </xf>
    <xf numFmtId="9" fontId="102" fillId="0" borderId="85" xfId="0" applyNumberFormat="1" applyFont="1" applyFill="1" applyBorder="1" applyAlignment="1" applyProtection="1">
      <alignment horizontal="center" vertical="center"/>
    </xf>
    <xf numFmtId="0" fontId="56" fillId="0" borderId="85" xfId="113" applyFont="1" applyFill="1" applyBorder="1" applyAlignment="1"/>
    <xf numFmtId="166" fontId="0" fillId="0" borderId="85" xfId="0" applyNumberFormat="1" applyFill="1" applyBorder="1" applyAlignment="1">
      <alignment horizontal="center" vertical="center"/>
    </xf>
    <xf numFmtId="166" fontId="0" fillId="0" borderId="85" xfId="0" applyNumberFormat="1" applyFill="1" applyBorder="1"/>
    <xf numFmtId="166" fontId="0" fillId="0" borderId="88" xfId="0" applyNumberFormat="1" applyFill="1" applyBorder="1" applyAlignment="1">
      <alignment horizontal="center" vertical="center"/>
    </xf>
    <xf numFmtId="166" fontId="103" fillId="0" borderId="89" xfId="0" applyNumberFormat="1" applyFont="1" applyFill="1" applyBorder="1" applyAlignment="1">
      <alignment wrapText="1"/>
    </xf>
    <xf numFmtId="166" fontId="95" fillId="0" borderId="90" xfId="0" applyNumberFormat="1" applyFont="1" applyFill="1" applyBorder="1" applyAlignment="1">
      <alignment horizontal="center" vertical="center"/>
    </xf>
    <xf numFmtId="165" fontId="95" fillId="0" borderId="91" xfId="0" applyNumberFormat="1" applyFont="1" applyFill="1" applyBorder="1" applyAlignment="1">
      <alignment horizontal="right" vertical="top" wrapText="1"/>
    </xf>
    <xf numFmtId="166" fontId="56" fillId="0" borderId="19" xfId="113" applyNumberFormat="1" applyFont="1" applyFill="1" applyBorder="1" applyAlignment="1"/>
    <xf numFmtId="0" fontId="56" fillId="0" borderId="86" xfId="113" applyFont="1" applyFill="1" applyBorder="1" applyAlignment="1">
      <alignment horizontal="right" vertical="center" wrapText="1"/>
    </xf>
    <xf numFmtId="0" fontId="0" fillId="0" borderId="92" xfId="0" applyBorder="1" applyAlignment="1">
      <alignment horizontal="right" vertical="center" wrapText="1"/>
    </xf>
    <xf numFmtId="0" fontId="102" fillId="0" borderId="8" xfId="0" applyNumberFormat="1" applyFont="1" applyFill="1" applyBorder="1" applyAlignment="1" applyProtection="1">
      <alignment horizontal="center" vertical="center"/>
    </xf>
    <xf numFmtId="0" fontId="56" fillId="0" borderId="8" xfId="113" applyNumberFormat="1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95" fillId="0" borderId="84" xfId="113" applyFont="1" applyFill="1" applyBorder="1" applyAlignment="1">
      <alignment horizontal="center" vertical="center" wrapText="1"/>
    </xf>
    <xf numFmtId="1" fontId="95" fillId="0" borderId="84" xfId="113" applyNumberFormat="1" applyFont="1" applyFill="1" applyBorder="1" applyAlignment="1">
      <alignment horizontal="center" vertical="center"/>
    </xf>
    <xf numFmtId="166" fontId="95" fillId="0" borderId="84" xfId="2" applyNumberFormat="1" applyFont="1" applyFill="1" applyBorder="1" applyAlignment="1">
      <alignment horizontal="center" vertical="center"/>
    </xf>
    <xf numFmtId="0" fontId="0" fillId="0" borderId="93" xfId="0" applyBorder="1" applyAlignment="1">
      <alignment horizontal="right" vertical="center" wrapText="1"/>
    </xf>
    <xf numFmtId="0" fontId="90" fillId="0" borderId="87" xfId="113" applyFont="1" applyFill="1" applyBorder="1" applyAlignment="1">
      <alignment horizontal="center" vertical="center"/>
    </xf>
    <xf numFmtId="165" fontId="56" fillId="0" borderId="87" xfId="113" applyNumberFormat="1" applyFont="1" applyFill="1" applyBorder="1" applyAlignment="1">
      <alignment horizontal="center" vertical="center"/>
    </xf>
    <xf numFmtId="0" fontId="104" fillId="0" borderId="87" xfId="113" applyFont="1" applyFill="1" applyBorder="1" applyAlignment="1">
      <alignment horizontal="center" vertical="center"/>
    </xf>
    <xf numFmtId="0" fontId="105" fillId="0" borderId="26" xfId="0" applyFont="1" applyFill="1" applyBorder="1" applyAlignment="1">
      <alignment horizontal="center" vertical="center"/>
    </xf>
    <xf numFmtId="0" fontId="56" fillId="0" borderId="93" xfId="0" applyFont="1" applyBorder="1" applyAlignment="1">
      <alignment vertical="center"/>
    </xf>
    <xf numFmtId="0" fontId="90" fillId="0" borderId="8" xfId="0" applyFont="1" applyFill="1" applyBorder="1" applyAlignment="1">
      <alignment horizontal="center" vertical="center"/>
    </xf>
    <xf numFmtId="165" fontId="56" fillId="0" borderId="94" xfId="113" applyNumberFormat="1" applyFont="1" applyFill="1" applyBorder="1" applyAlignment="1">
      <alignment horizontal="center" vertical="center"/>
    </xf>
    <xf numFmtId="0" fontId="90" fillId="0" borderId="84" xfId="113" applyFont="1" applyFill="1" applyBorder="1" applyAlignment="1">
      <alignment horizontal="center" vertical="center"/>
    </xf>
    <xf numFmtId="165" fontId="56" fillId="0" borderId="84" xfId="113" applyNumberFormat="1" applyFont="1" applyFill="1" applyBorder="1" applyAlignment="1">
      <alignment horizontal="center" vertical="center"/>
    </xf>
    <xf numFmtId="0" fontId="56" fillId="0" borderId="84" xfId="113" applyFont="1" applyFill="1" applyBorder="1" applyAlignment="1">
      <alignment horizontal="center" vertical="center"/>
    </xf>
    <xf numFmtId="0" fontId="106" fillId="0" borderId="84" xfId="113" applyFont="1" applyFill="1" applyBorder="1" applyAlignment="1">
      <alignment horizontal="center" vertical="center"/>
    </xf>
    <xf numFmtId="165" fontId="56" fillId="0" borderId="95" xfId="113" applyNumberFormat="1" applyFont="1" applyFill="1" applyBorder="1" applyAlignment="1">
      <alignment horizontal="center" vertical="center"/>
    </xf>
    <xf numFmtId="0" fontId="89" fillId="0" borderId="84" xfId="113" applyFont="1" applyFill="1" applyBorder="1" applyAlignment="1">
      <alignment horizontal="center" vertical="center"/>
    </xf>
    <xf numFmtId="0" fontId="93" fillId="0" borderId="84" xfId="113" applyFont="1" applyFill="1" applyBorder="1" applyAlignment="1">
      <alignment horizontal="center" vertical="center" wrapText="1"/>
    </xf>
    <xf numFmtId="0" fontId="95" fillId="53" borderId="84" xfId="113" applyFont="1" applyFill="1" applyBorder="1" applyAlignment="1">
      <alignment horizontal="center" vertical="center" wrapText="1"/>
    </xf>
    <xf numFmtId="0" fontId="96" fillId="0" borderId="84" xfId="113" applyFont="1" applyFill="1" applyBorder="1" applyAlignment="1">
      <alignment horizontal="center" vertical="center" wrapText="1"/>
    </xf>
    <xf numFmtId="0" fontId="97" fillId="53" borderId="84" xfId="113" applyFont="1" applyFill="1" applyBorder="1" applyAlignment="1">
      <alignment horizontal="center" vertical="center" wrapText="1"/>
    </xf>
    <xf numFmtId="0" fontId="95" fillId="53" borderId="84" xfId="113" applyFont="1" applyFill="1" applyBorder="1" applyAlignment="1">
      <alignment horizontal="center" vertical="center"/>
    </xf>
    <xf numFmtId="0" fontId="95" fillId="53" borderId="84" xfId="113" applyFont="1" applyFill="1" applyBorder="1" applyAlignment="1">
      <alignment horizontal="center" vertical="center"/>
    </xf>
    <xf numFmtId="0" fontId="96" fillId="0" borderId="84" xfId="113" applyFont="1" applyFill="1" applyBorder="1" applyAlignment="1">
      <alignment horizontal="center" vertical="center" wrapText="1"/>
    </xf>
    <xf numFmtId="0" fontId="113" fillId="0" borderId="84" xfId="0" applyFont="1" applyBorder="1" applyAlignment="1">
      <alignment horizontal="center" vertical="center"/>
    </xf>
    <xf numFmtId="0" fontId="100" fillId="53" borderId="87" xfId="113" applyFont="1" applyFill="1" applyBorder="1" applyAlignment="1">
      <alignment horizontal="center" vertical="center"/>
    </xf>
    <xf numFmtId="1" fontId="100" fillId="0" borderId="87" xfId="113" applyNumberFormat="1" applyFont="1" applyFill="1" applyBorder="1" applyAlignment="1">
      <alignment horizontal="center" vertical="center"/>
    </xf>
    <xf numFmtId="0" fontId="114" fillId="55" borderId="84" xfId="0" applyFont="1" applyFill="1" applyBorder="1" applyAlignment="1" applyProtection="1">
      <alignment horizontal="center" vertical="center"/>
    </xf>
    <xf numFmtId="0" fontId="80" fillId="56" borderId="84" xfId="113" applyFont="1" applyFill="1" applyBorder="1" applyAlignment="1">
      <alignment horizontal="center" vertical="center"/>
    </xf>
    <xf numFmtId="0" fontId="113" fillId="53" borderId="94" xfId="115" applyFont="1" applyFill="1" applyBorder="1" applyAlignment="1">
      <alignment horizontal="center" vertical="center"/>
    </xf>
    <xf numFmtId="0" fontId="115" fillId="52" borderId="84" xfId="113" applyFont="1" applyFill="1" applyBorder="1" applyAlignment="1">
      <alignment horizontal="left" vertical="center" wrapText="1"/>
    </xf>
    <xf numFmtId="0" fontId="114" fillId="52" borderId="8" xfId="0" applyFont="1" applyFill="1" applyBorder="1" applyAlignment="1" applyProtection="1">
      <alignment horizontal="center" vertical="center"/>
    </xf>
    <xf numFmtId="0" fontId="89" fillId="52" borderId="87" xfId="113" applyFont="1" applyFill="1" applyBorder="1" applyAlignment="1">
      <alignment horizontal="center" vertical="center"/>
    </xf>
    <xf numFmtId="0" fontId="80" fillId="56" borderId="85" xfId="113" applyFont="1" applyFill="1" applyBorder="1" applyAlignment="1">
      <alignment horizontal="center" vertical="center"/>
    </xf>
    <xf numFmtId="0" fontId="117" fillId="0" borderId="84" xfId="0" applyFont="1" applyFill="1" applyBorder="1" applyAlignment="1" applyProtection="1">
      <alignment horizontal="center" vertical="center" wrapText="1"/>
    </xf>
    <xf numFmtId="9" fontId="102" fillId="0" borderId="84" xfId="0" applyNumberFormat="1" applyFont="1" applyFill="1" applyBorder="1" applyAlignment="1" applyProtection="1">
      <alignment horizontal="center" vertical="center"/>
    </xf>
    <xf numFmtId="0" fontId="56" fillId="0" borderId="84" xfId="113" applyFont="1" applyFill="1" applyBorder="1" applyAlignment="1"/>
    <xf numFmtId="166" fontId="118" fillId="0" borderId="84" xfId="0" applyNumberFormat="1" applyFont="1" applyFill="1" applyBorder="1" applyAlignment="1">
      <alignment horizontal="center" vertical="center"/>
    </xf>
    <xf numFmtId="165" fontId="80" fillId="0" borderId="84" xfId="0" applyNumberFormat="1" applyFont="1" applyFill="1" applyBorder="1"/>
    <xf numFmtId="166" fontId="56" fillId="0" borderId="90" xfId="0" applyNumberFormat="1" applyFont="1" applyFill="1" applyBorder="1" applyAlignment="1">
      <alignment horizontal="center" vertical="center"/>
    </xf>
    <xf numFmtId="165" fontId="56" fillId="0" borderId="91" xfId="0" applyNumberFormat="1" applyFont="1" applyFill="1" applyBorder="1" applyAlignment="1">
      <alignment wrapText="1"/>
    </xf>
    <xf numFmtId="166" fontId="80" fillId="0" borderId="84" xfId="0" applyNumberFormat="1" applyFont="1" applyFill="1" applyBorder="1" applyAlignment="1">
      <alignment horizontal="center" vertical="center"/>
    </xf>
    <xf numFmtId="166" fontId="97" fillId="0" borderId="84" xfId="0" applyNumberFormat="1" applyFont="1" applyFill="1" applyBorder="1" applyAlignment="1">
      <alignment horizontal="center" vertical="center"/>
    </xf>
    <xf numFmtId="0" fontId="95" fillId="0" borderId="84" xfId="113" applyFont="1" applyFill="1" applyBorder="1" applyAlignment="1"/>
    <xf numFmtId="0" fontId="55" fillId="0" borderId="86" xfId="113" applyFont="1" applyFill="1" applyBorder="1" applyAlignment="1">
      <alignment horizontal="right" vertical="center" wrapText="1"/>
    </xf>
    <xf numFmtId="0" fontId="0" fillId="0" borderId="96" xfId="0" applyFont="1" applyFill="1" applyBorder="1" applyAlignment="1">
      <alignment horizontal="right" vertical="center"/>
    </xf>
    <xf numFmtId="0" fontId="100" fillId="0" borderId="87" xfId="113" applyFont="1" applyFill="1" applyBorder="1" applyAlignment="1">
      <alignment horizontal="center" vertical="center"/>
    </xf>
    <xf numFmtId="165" fontId="55" fillId="0" borderId="87" xfId="113" applyNumberFormat="1" applyFont="1" applyFill="1" applyBorder="1" applyAlignment="1">
      <alignment horizontal="center" vertical="center"/>
    </xf>
    <xf numFmtId="0" fontId="55" fillId="0" borderId="85" xfId="113" applyFont="1" applyFill="1" applyBorder="1" applyAlignment="1">
      <alignment horizontal="center" vertical="center"/>
    </xf>
    <xf numFmtId="0" fontId="80" fillId="0" borderId="84" xfId="113" applyFont="1" applyFill="1" applyBorder="1" applyAlignment="1">
      <alignment horizontal="center" vertical="center" wrapText="1"/>
    </xf>
    <xf numFmtId="0" fontId="80" fillId="0" borderId="84" xfId="113" applyFont="1" applyFill="1" applyBorder="1" applyAlignment="1">
      <alignment horizontal="center" vertical="center"/>
    </xf>
    <xf numFmtId="166" fontId="80" fillId="0" borderId="84" xfId="2" applyNumberFormat="1" applyFont="1" applyFill="1" applyBorder="1" applyAlignment="1">
      <alignment horizontal="center" vertical="center"/>
    </xf>
    <xf numFmtId="0" fontId="55" fillId="0" borderId="96" xfId="0" applyFont="1" applyFill="1" applyBorder="1" applyAlignment="1">
      <alignment horizontal="right" vertical="center" wrapText="1"/>
    </xf>
    <xf numFmtId="0" fontId="0" fillId="0" borderId="96" xfId="0" applyFont="1" applyBorder="1" applyAlignment="1">
      <alignment horizontal="right" vertical="center"/>
    </xf>
    <xf numFmtId="165" fontId="55" fillId="0" borderId="97" xfId="113" applyNumberFormat="1" applyFont="1" applyFill="1" applyBorder="1" applyAlignment="1">
      <alignment horizontal="center" vertical="center"/>
    </xf>
    <xf numFmtId="0" fontId="55" fillId="0" borderId="84" xfId="113" applyFont="1" applyFill="1" applyBorder="1" applyAlignment="1">
      <alignment horizontal="center" vertical="center"/>
    </xf>
    <xf numFmtId="165" fontId="55" fillId="0" borderId="95" xfId="113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 applyProtection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/>
    </xf>
    <xf numFmtId="1" fontId="4" fillId="8" borderId="11" xfId="0" applyNumberFormat="1" applyFont="1" applyFill="1" applyBorder="1" applyAlignment="1" applyProtection="1">
      <alignment horizontal="center" vertical="center"/>
    </xf>
    <xf numFmtId="1" fontId="10" fillId="9" borderId="30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29" fillId="0" borderId="34" xfId="0" applyNumberFormat="1" applyFont="1" applyFill="1" applyBorder="1" applyAlignment="1">
      <alignment horizontal="center" vertical="center"/>
    </xf>
    <xf numFmtId="1" fontId="29" fillId="0" borderId="33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 applyProtection="1">
      <alignment horizontal="center" vertical="center" textRotation="90" wrapText="1"/>
    </xf>
    <xf numFmtId="0" fontId="11" fillId="4" borderId="0" xfId="0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13" fillId="8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6" fillId="0" borderId="0" xfId="0" applyFont="1" applyFill="1" applyBorder="1"/>
    <xf numFmtId="0" fontId="26" fillId="0" borderId="0" xfId="0" applyFont="1" applyBorder="1"/>
    <xf numFmtId="0" fontId="65" fillId="12" borderId="31" xfId="0" applyFont="1" applyFill="1" applyBorder="1" applyAlignment="1" applyProtection="1">
      <alignment vertical="center" wrapText="1"/>
    </xf>
    <xf numFmtId="0" fontId="120" fillId="0" borderId="13" xfId="0" applyFont="1" applyBorder="1" applyAlignment="1">
      <alignment vertical="center" wrapText="1"/>
    </xf>
    <xf numFmtId="166" fontId="121" fillId="2" borderId="67" xfId="122" applyNumberFormat="1" applyFont="1" applyFill="1" applyBorder="1" applyAlignment="1" applyProtection="1">
      <alignment horizontal="center" vertical="center"/>
    </xf>
    <xf numFmtId="0" fontId="122" fillId="2" borderId="57" xfId="0" applyFont="1" applyFill="1" applyBorder="1" applyAlignment="1" applyProtection="1">
      <alignment horizontal="center" vertical="center" textRotation="90" wrapText="1"/>
    </xf>
    <xf numFmtId="166" fontId="123" fillId="2" borderId="8" xfId="122" applyNumberFormat="1" applyFont="1" applyFill="1" applyBorder="1" applyAlignment="1" applyProtection="1">
      <alignment horizontal="center" vertical="center"/>
    </xf>
    <xf numFmtId="165" fontId="73" fillId="0" borderId="64" xfId="0" applyNumberFormat="1" applyFont="1" applyFill="1" applyBorder="1" applyAlignment="1" applyProtection="1">
      <alignment horizontal="center" vertical="center"/>
    </xf>
    <xf numFmtId="165" fontId="11" fillId="0" borderId="32" xfId="0" applyNumberFormat="1" applyFont="1" applyFill="1" applyBorder="1" applyAlignment="1" applyProtection="1">
      <alignment horizontal="center" vertical="center"/>
    </xf>
    <xf numFmtId="165" fontId="11" fillId="0" borderId="80" xfId="0" applyNumberFormat="1" applyFont="1" applyFill="1" applyBorder="1" applyAlignment="1" applyProtection="1">
      <alignment horizontal="center" vertical="center"/>
    </xf>
    <xf numFmtId="0" fontId="98" fillId="0" borderId="83" xfId="113" applyFont="1" applyFill="1" applyBorder="1" applyAlignment="1">
      <alignment horizontal="left" vertical="center"/>
    </xf>
    <xf numFmtId="0" fontId="56" fillId="0" borderId="0" xfId="113" applyFont="1" applyFill="1" applyAlignment="1">
      <alignment vertical="center"/>
    </xf>
  </cellXfs>
  <cellStyles count="141">
    <cellStyle name="20% — акцент1" xfId="5"/>
    <cellStyle name="20% - Акцент1 2" xfId="6"/>
    <cellStyle name="20% — акцент2" xfId="7"/>
    <cellStyle name="20% - Акцент2 2" xfId="8"/>
    <cellStyle name="20% — акцент3" xfId="9"/>
    <cellStyle name="20% - Акцент3 2" xfId="10"/>
    <cellStyle name="20% — акцент4" xfId="11"/>
    <cellStyle name="20% - Акцент4 2" xfId="12"/>
    <cellStyle name="20% — акцент5" xfId="13"/>
    <cellStyle name="20% - Акцент5 2" xfId="14"/>
    <cellStyle name="20% — акцент6" xfId="15"/>
    <cellStyle name="20% - Акцент6 2" xfId="16"/>
    <cellStyle name="40% — акцент1" xfId="17"/>
    <cellStyle name="40% - Акцент1 2" xfId="18"/>
    <cellStyle name="40% — акцент2" xfId="19"/>
    <cellStyle name="40% - Акцент2 2" xfId="20"/>
    <cellStyle name="40% — акцент3" xfId="21"/>
    <cellStyle name="40% - Акцент3 2" xfId="22"/>
    <cellStyle name="40% — акцент4" xfId="23"/>
    <cellStyle name="40% - Акцент4 2" xfId="24"/>
    <cellStyle name="40% — акцент5" xfId="25"/>
    <cellStyle name="40% - Акцент5 2" xfId="26"/>
    <cellStyle name="40% — акцент6" xfId="27"/>
    <cellStyle name="40% - Акцент6 2" xfId="28"/>
    <cellStyle name="40% - Акцент6 3" xfId="29"/>
    <cellStyle name="60% — акцент1" xfId="30"/>
    <cellStyle name="60% - Акцент1 2" xfId="31"/>
    <cellStyle name="60% — акцент2" xfId="32"/>
    <cellStyle name="60% - Акцент2 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- Акцент5 2" xfId="39"/>
    <cellStyle name="60% — акцент6" xfId="40"/>
    <cellStyle name="60% - Акцент6 2" xfId="41"/>
    <cellStyle name="Comma" xfId="42"/>
    <cellStyle name="Comma [0]_Forma" xfId="43"/>
    <cellStyle name="Comma_Forma" xfId="44"/>
    <cellStyle name="Currency" xfId="45"/>
    <cellStyle name="Currency [0]_Forma" xfId="46"/>
    <cellStyle name="Currency_Forma" xfId="47"/>
    <cellStyle name="Date" xfId="48"/>
    <cellStyle name="Excel_BuiltIn_Percent" xfId="49"/>
    <cellStyle name="Fixed" xfId="50"/>
    <cellStyle name="Heading1" xfId="51"/>
    <cellStyle name="Heading2" xfId="52"/>
    <cellStyle name="Îáű÷íűé_ÂŰŐÎÄ" xfId="53"/>
    <cellStyle name="normal" xfId="54"/>
    <cellStyle name="Percent" xfId="55"/>
    <cellStyle name="Total" xfId="56"/>
    <cellStyle name="Акцент1 2" xfId="57"/>
    <cellStyle name="Акцент1 3" xfId="58"/>
    <cellStyle name="Акцент2 2" xfId="59"/>
    <cellStyle name="Акцент2 3" xfId="60"/>
    <cellStyle name="Акцент3 2" xfId="61"/>
    <cellStyle name="Акцент3 3" xfId="62"/>
    <cellStyle name="Акцент4 2" xfId="63"/>
    <cellStyle name="Акцент4 3" xfId="64"/>
    <cellStyle name="Акцент5 2" xfId="65"/>
    <cellStyle name="Акцент5 3" xfId="66"/>
    <cellStyle name="Акцент6 2" xfId="67"/>
    <cellStyle name="Акцент6 3" xfId="68"/>
    <cellStyle name="Ввод  2" xfId="69"/>
    <cellStyle name="Ввод  3" xfId="70"/>
    <cellStyle name="Вывод 2" xfId="71"/>
    <cellStyle name="Вывод 3" xfId="72"/>
    <cellStyle name="Вычисление 2" xfId="73"/>
    <cellStyle name="Вычисление 3" xfId="74"/>
    <cellStyle name="Заголовок 1 2" xfId="75"/>
    <cellStyle name="Заголовок 1 3" xfId="76"/>
    <cellStyle name="Заголовок 2 2" xfId="77"/>
    <cellStyle name="Заголовок 2 3" xfId="78"/>
    <cellStyle name="Заголовок 3 2" xfId="79"/>
    <cellStyle name="Заголовок 3 3" xfId="80"/>
    <cellStyle name="Заголовок 4 2" xfId="81"/>
    <cellStyle name="Заголовок 4 3" xfId="82"/>
    <cellStyle name="Итог 2" xfId="83"/>
    <cellStyle name="Итог 3" xfId="84"/>
    <cellStyle name="Контрольная ячейка 2" xfId="85"/>
    <cellStyle name="Контрольная ячейка 3" xfId="86"/>
    <cellStyle name="Название 2" xfId="87"/>
    <cellStyle name="Название 3" xfId="88"/>
    <cellStyle name="Нейтральный 2" xfId="89"/>
    <cellStyle name="Нейтральный 3" xfId="90"/>
    <cellStyle name="Обычный" xfId="0" builtinId="0"/>
    <cellStyle name="Обычный 13" xfId="91"/>
    <cellStyle name="Обычный 2" xfId="92"/>
    <cellStyle name="Обычный 2 2" xfId="93"/>
    <cellStyle name="Обычный 2 3" xfId="94"/>
    <cellStyle name="Обычный 2 4" xfId="95"/>
    <cellStyle name="Обычный 3" xfId="96"/>
    <cellStyle name="Обычный 3 2" xfId="97"/>
    <cellStyle name="Обычный 3 2 2" xfId="98"/>
    <cellStyle name="Обычный 3 3" xfId="99"/>
    <cellStyle name="Обычный 3 3 2" xfId="100"/>
    <cellStyle name="Обычный 3 4" xfId="101"/>
    <cellStyle name="Обычный 4" xfId="102"/>
    <cellStyle name="Обычный 4 2" xfId="103"/>
    <cellStyle name="Обычный 4 3" xfId="104"/>
    <cellStyle name="Обычный 5" xfId="105"/>
    <cellStyle name="Обычный 5 2" xfId="106"/>
    <cellStyle name="Обычный 5 3" xfId="107"/>
    <cellStyle name="Обычный 6" xfId="108"/>
    <cellStyle name="Обычный 6 2" xfId="109"/>
    <cellStyle name="Обычный 7" xfId="110"/>
    <cellStyle name="Обычный 8" xfId="111"/>
    <cellStyle name="Обычный 9" xfId="112"/>
    <cellStyle name="Обычный_1 полуг-13" xfId="140"/>
    <cellStyle name="Обычный_Естест. движение 2012г." xfId="4"/>
    <cellStyle name="Обычный_за 5 м " xfId="138"/>
    <cellStyle name="Обычный_Смер. по классам бол." xfId="139"/>
    <cellStyle name="Обычный_Смертность от травм всего населения за 9 месяцев 2008 г. (version 1)" xfId="113"/>
    <cellStyle name="Обычный_янв" xfId="3"/>
    <cellStyle name="Обычный_янв 2" xfId="114"/>
    <cellStyle name="Обычный_янв_1" xfId="115"/>
    <cellStyle name="Плохой 2" xfId="116"/>
    <cellStyle name="Плохой 3" xfId="117"/>
    <cellStyle name="Пояснение 2" xfId="118"/>
    <cellStyle name="Пояснение 3" xfId="119"/>
    <cellStyle name="Примечание 2" xfId="120"/>
    <cellStyle name="Примечание 3" xfId="121"/>
    <cellStyle name="Процентный" xfId="2" builtinId="5"/>
    <cellStyle name="Процентный 2" xfId="122"/>
    <cellStyle name="Процентный 2 2" xfId="123"/>
    <cellStyle name="Процентный 3" xfId="124"/>
    <cellStyle name="Процентный 4" xfId="125"/>
    <cellStyle name="Процентный 5" xfId="126"/>
    <cellStyle name="Процентный 5 2" xfId="127"/>
    <cellStyle name="Процентный 6" xfId="128"/>
    <cellStyle name="Связанная ячейка 2" xfId="129"/>
    <cellStyle name="Связанная ячейка 3" xfId="130"/>
    <cellStyle name="ТЕКСТ" xfId="131"/>
    <cellStyle name="Текст предупреждения 2" xfId="132"/>
    <cellStyle name="Текст предупреждения 3" xfId="133"/>
    <cellStyle name="Финансовый" xfId="1" builtinId="3"/>
    <cellStyle name="Финансовый 2" xfId="134"/>
    <cellStyle name="Финансовый 3" xfId="135"/>
    <cellStyle name="Хороший 2" xfId="136"/>
    <cellStyle name="Хороший 3" xfId="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2;&#1091;&#1085;&#1072;&#1090;&#1086;&#1074;&#1086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44;&#1077;&#1084;&#1086;&#1075;&#1088;&#1072;&#1092;&#1080;&#1103;%20%20%2008,09,10/2009/2009/&#1087;&#1086;%20&#1082;&#1083;&#1072;&#1089;%20&#1073;&#1086;&#1083;-09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(15,16,17,18,19/2019/&#1045;&#1089;&#1090;&#1077;-&#1077;%20&#1076;&#1074;&#1080;-&#1077;-19&#1075;/&#1044;&#1077;&#1084;&#1086;&#1075;&#1088;&#1072;&#1092;&#1080;&#1103;%20-2019/&#1082;&#1083;&#1072;&#1089;&#1089;&#1072;&#1084;%20&#1073;&#1086;&#1083;&#1077;&#1079;%20-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г (2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 1 квар"/>
      <sheetName val="апр  "/>
      <sheetName val=" 4 мес "/>
      <sheetName val="5 мес"/>
      <sheetName val="всего 1 полугод - 08г"/>
      <sheetName val=" в 1 пол 09"/>
      <sheetName val="рай1п. -09"/>
      <sheetName val=" вс +тр 6 мес"/>
      <sheetName val=" вс+ тр 7 мес "/>
      <sheetName val=" за 7 мес"/>
      <sheetName val="7 мес"/>
      <sheetName val="  8  мес"/>
      <sheetName val="9 мес "/>
      <sheetName val="9 м"/>
      <sheetName val="окт"/>
      <sheetName val="10 мес "/>
      <sheetName val="11 мес"/>
      <sheetName val="09 (по рай-м)"/>
      <sheetName val="год  09г"/>
      <sheetName val="год  09г (2)"/>
      <sheetName val="09 (по рай-м) (2)"/>
      <sheetName val="09 (ранг мест)"/>
      <sheetName val="тр 1 квар"/>
      <sheetName val="тр 5  мес"/>
      <sheetName val="5 мес тр"/>
      <sheetName val="труд 1 пол- 08"/>
      <sheetName val="труд  I полу-09"/>
      <sheetName val="1пол 08- 09 см-ть тр"/>
      <sheetName val="1пол 09  тр рай"/>
      <sheetName val=" 8мес-09тр.спос."/>
      <sheetName val="трудосп 9 мес. - 08"/>
      <sheetName val="тр  за 9 ме "/>
      <sheetName val="окт тр"/>
      <sheetName val=" тр 10 мес"/>
      <sheetName val=" тр 11 мес "/>
      <sheetName val=" тр -09"/>
      <sheetName val="тр по рай-09"/>
      <sheetName val="рай -09"/>
      <sheetName val="_рай_ год _0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"/>
      <sheetName val="структура"/>
      <sheetName val="данные по Госстатистике-09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СК"/>
      <sheetName val="БСК-7мес-17"/>
      <sheetName val="БОД"/>
      <sheetName val="копия"/>
      <sheetName val="янв -19 "/>
      <sheetName val="янв (2)"/>
      <sheetName val="фев"/>
      <sheetName val="2 мес-19"/>
      <sheetName val="2 мес-19 (рай)"/>
      <sheetName val="март"/>
      <sheetName val="3 мес-19"/>
      <sheetName val="1 кв-2019"/>
      <sheetName val="ап"/>
      <sheetName val="4 мес-19 "/>
      <sheetName val="4  мес (2)"/>
      <sheetName val="май"/>
      <sheetName val="за 5 м "/>
      <sheetName val="за 5 м (2)"/>
      <sheetName val="июн"/>
      <sheetName val="за 6 м "/>
      <sheetName val="за 6 м (2)"/>
      <sheetName val="1 полуг"/>
      <sheetName val="1 полуг-1"/>
      <sheetName val="1 полуг-2"/>
      <sheetName val="июль"/>
      <sheetName val="7мес-19г"/>
      <sheetName val="7 мес-19-2"/>
      <sheetName val="авг-19"/>
      <sheetName val="8 мес-19"/>
      <sheetName val="8-19(2)"/>
      <sheetName val="авг-18-1"/>
      <sheetName val="авг-17"/>
      <sheetName val="R 00-99"/>
      <sheetName val="сен"/>
      <sheetName val="9 мес"/>
      <sheetName val="9 мес (2)"/>
      <sheetName val="окт"/>
      <sheetName val="10 мес,-изменен"/>
      <sheetName val="10мес-2"/>
      <sheetName val="10 мес-18"/>
      <sheetName val="ноя"/>
      <sheetName val="11м-18"/>
      <sheetName val="11м (2)"/>
      <sheetName val="злок онк"/>
      <sheetName val="2018"/>
      <sheetName val="2018(1)"/>
      <sheetName val="18-взр+дети"/>
      <sheetName val="18-взрослые"/>
      <sheetName val="18-ДЕТИ"/>
      <sheetName val="тр-шаблон"/>
      <sheetName val="янв-тр"/>
      <sheetName val="янв-тр (2)"/>
      <sheetName val="фев-тр "/>
      <sheetName val="тр-за 2 мес"/>
      <sheetName val="март-тр "/>
      <sheetName val="тр1 кв"/>
      <sheetName val="класс бол -тр1 кв "/>
      <sheetName val="апр-тр"/>
      <sheetName val="4 мес"/>
      <sheetName val="4 мес (2)"/>
      <sheetName val="5 мес-трудосп"/>
      <sheetName val="5 мес трудосп (2)"/>
      <sheetName val="6 мес-трудосп"/>
      <sheetName val="6 мес-трудосп (2)"/>
      <sheetName val="июл-тр"/>
      <sheetName val="тр 7_мес"/>
      <sheetName val="тр 7_мес (2)"/>
      <sheetName val="тр-авг-19"/>
      <sheetName val="тр-8м-2019"/>
      <sheetName val="тр 8 мес (2)"/>
      <sheetName val="сен-17"/>
      <sheetName val="тр-9 мес"/>
      <sheetName val="тр-9 мес (2)"/>
      <sheetName val="10м (труд) "/>
      <sheetName val="10м (труд) -2"/>
      <sheetName val="11м (труд)"/>
      <sheetName val="11м (труд) (2)"/>
      <sheetName val="декаб -18"/>
      <sheetName val="2018тру "/>
      <sheetName val="2018тру (2)"/>
      <sheetName val="R"/>
      <sheetName val="НИЗ"/>
      <sheetName val="Минэконразв"/>
      <sheetName val="зап Гос Думы-о дос тел умерших"/>
      <sheetName val="Лист2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E6">
            <v>5</v>
          </cell>
          <cell r="F6">
            <v>34</v>
          </cell>
          <cell r="G6">
            <v>0</v>
          </cell>
          <cell r="H6">
            <v>4</v>
          </cell>
          <cell r="I6">
            <v>0</v>
          </cell>
          <cell r="J6">
            <v>2</v>
          </cell>
          <cell r="K6">
            <v>80</v>
          </cell>
          <cell r="L6">
            <v>5</v>
          </cell>
          <cell r="M6">
            <v>10</v>
          </cell>
          <cell r="N6">
            <v>0</v>
          </cell>
          <cell r="O6">
            <v>1</v>
          </cell>
          <cell r="P6">
            <v>3</v>
          </cell>
          <cell r="Q6">
            <v>0</v>
          </cell>
          <cell r="R6">
            <v>1</v>
          </cell>
          <cell r="S6">
            <v>0</v>
          </cell>
          <cell r="T6">
            <v>9</v>
          </cell>
          <cell r="U6">
            <v>15</v>
          </cell>
          <cell r="V6">
            <v>1</v>
          </cell>
        </row>
        <row r="7">
          <cell r="E7">
            <v>1</v>
          </cell>
          <cell r="F7">
            <v>13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26</v>
          </cell>
          <cell r="L7">
            <v>3</v>
          </cell>
          <cell r="M7">
            <v>3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</v>
          </cell>
          <cell r="U7">
            <v>10</v>
          </cell>
          <cell r="V7">
            <v>1</v>
          </cell>
        </row>
        <row r="8">
          <cell r="E8">
            <v>1</v>
          </cell>
          <cell r="F8">
            <v>14</v>
          </cell>
          <cell r="G8">
            <v>0</v>
          </cell>
          <cell r="H8">
            <v>1</v>
          </cell>
          <cell r="I8">
            <v>0</v>
          </cell>
          <cell r="J8">
            <v>7</v>
          </cell>
          <cell r="K8">
            <v>46</v>
          </cell>
          <cell r="L8">
            <v>2</v>
          </cell>
          <cell r="M8">
            <v>4</v>
          </cell>
          <cell r="N8">
            <v>0</v>
          </cell>
          <cell r="O8">
            <v>0</v>
          </cell>
          <cell r="P8">
            <v>3</v>
          </cell>
          <cell r="Q8">
            <v>0</v>
          </cell>
          <cell r="R8">
            <v>0</v>
          </cell>
          <cell r="S8">
            <v>0</v>
          </cell>
          <cell r="T8">
            <v>9</v>
          </cell>
          <cell r="U8">
            <v>9</v>
          </cell>
          <cell r="V8">
            <v>0</v>
          </cell>
        </row>
        <row r="9">
          <cell r="E9">
            <v>2</v>
          </cell>
          <cell r="F9">
            <v>17</v>
          </cell>
          <cell r="G9">
            <v>0</v>
          </cell>
          <cell r="H9">
            <v>1</v>
          </cell>
          <cell r="I9">
            <v>0</v>
          </cell>
          <cell r="J9">
            <v>12</v>
          </cell>
          <cell r="K9">
            <v>28</v>
          </cell>
          <cell r="L9">
            <v>2</v>
          </cell>
          <cell r="M9">
            <v>5</v>
          </cell>
          <cell r="N9">
            <v>0</v>
          </cell>
          <cell r="O9">
            <v>0</v>
          </cell>
          <cell r="P9">
            <v>2</v>
          </cell>
          <cell r="Q9">
            <v>0</v>
          </cell>
          <cell r="R9">
            <v>0</v>
          </cell>
          <cell r="S9">
            <v>0</v>
          </cell>
          <cell r="T9">
            <v>9</v>
          </cell>
          <cell r="U9">
            <v>13</v>
          </cell>
          <cell r="V9">
            <v>2</v>
          </cell>
        </row>
        <row r="10">
          <cell r="E10">
            <v>0</v>
          </cell>
          <cell r="F10">
            <v>11</v>
          </cell>
          <cell r="G10">
            <v>0</v>
          </cell>
          <cell r="H10">
            <v>5</v>
          </cell>
          <cell r="I10">
            <v>0</v>
          </cell>
          <cell r="J10">
            <v>5</v>
          </cell>
          <cell r="K10">
            <v>34</v>
          </cell>
          <cell r="L10">
            <v>5</v>
          </cell>
          <cell r="M10">
            <v>4</v>
          </cell>
          <cell r="N10">
            <v>0</v>
          </cell>
          <cell r="O10">
            <v>0</v>
          </cell>
          <cell r="P10">
            <v>13</v>
          </cell>
          <cell r="Q10">
            <v>0</v>
          </cell>
          <cell r="R10">
            <v>0</v>
          </cell>
          <cell r="S10">
            <v>1</v>
          </cell>
          <cell r="T10">
            <v>10</v>
          </cell>
          <cell r="U10">
            <v>15</v>
          </cell>
          <cell r="V10">
            <v>0</v>
          </cell>
        </row>
        <row r="11">
          <cell r="E11">
            <v>0</v>
          </cell>
          <cell r="F11">
            <v>11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29</v>
          </cell>
          <cell r="L11">
            <v>2</v>
          </cell>
          <cell r="M11">
            <v>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  <cell r="S11">
            <v>1</v>
          </cell>
          <cell r="T11">
            <v>3</v>
          </cell>
          <cell r="U11">
            <v>13</v>
          </cell>
          <cell r="V11">
            <v>0</v>
          </cell>
        </row>
        <row r="12">
          <cell r="E12">
            <v>2</v>
          </cell>
          <cell r="F12">
            <v>15</v>
          </cell>
          <cell r="G12">
            <v>0</v>
          </cell>
          <cell r="H12">
            <v>0</v>
          </cell>
          <cell r="I12">
            <v>0</v>
          </cell>
          <cell r="J12">
            <v>2</v>
          </cell>
          <cell r="K12">
            <v>30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2</v>
          </cell>
          <cell r="Q12">
            <v>0</v>
          </cell>
          <cell r="R12">
            <v>0</v>
          </cell>
          <cell r="S12">
            <v>0</v>
          </cell>
          <cell r="T12">
            <v>1</v>
          </cell>
          <cell r="U12">
            <v>13</v>
          </cell>
          <cell r="V12">
            <v>1</v>
          </cell>
        </row>
        <row r="13">
          <cell r="E13">
            <v>1</v>
          </cell>
          <cell r="F13">
            <v>9</v>
          </cell>
          <cell r="G13">
            <v>0</v>
          </cell>
          <cell r="H13">
            <v>0</v>
          </cell>
          <cell r="I13">
            <v>0</v>
          </cell>
          <cell r="J13">
            <v>2</v>
          </cell>
          <cell r="K13">
            <v>33</v>
          </cell>
          <cell r="L13">
            <v>5</v>
          </cell>
          <cell r="M13">
            <v>3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16</v>
          </cell>
          <cell r="U13">
            <v>8</v>
          </cell>
          <cell r="V13">
            <v>0</v>
          </cell>
        </row>
        <row r="14">
          <cell r="E14">
            <v>0</v>
          </cell>
          <cell r="F14">
            <v>24</v>
          </cell>
          <cell r="G14">
            <v>0</v>
          </cell>
          <cell r="H14">
            <v>3</v>
          </cell>
          <cell r="I14">
            <v>0</v>
          </cell>
          <cell r="J14">
            <v>2</v>
          </cell>
          <cell r="K14">
            <v>40</v>
          </cell>
          <cell r="L14">
            <v>5</v>
          </cell>
          <cell r="M14">
            <v>6</v>
          </cell>
          <cell r="N14">
            <v>0</v>
          </cell>
          <cell r="O14">
            <v>2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30</v>
          </cell>
          <cell r="U14">
            <v>15</v>
          </cell>
          <cell r="V14">
            <v>0</v>
          </cell>
        </row>
        <row r="15">
          <cell r="E15">
            <v>0</v>
          </cell>
          <cell r="F15">
            <v>12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41</v>
          </cell>
          <cell r="L15">
            <v>1</v>
          </cell>
          <cell r="M15">
            <v>4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2</v>
          </cell>
          <cell r="U15">
            <v>7</v>
          </cell>
          <cell r="V15">
            <v>0</v>
          </cell>
        </row>
        <row r="17">
          <cell r="E17">
            <v>7</v>
          </cell>
          <cell r="F17">
            <v>82</v>
          </cell>
          <cell r="G17">
            <v>1</v>
          </cell>
          <cell r="H17">
            <v>2</v>
          </cell>
          <cell r="I17">
            <v>0</v>
          </cell>
          <cell r="J17">
            <v>5</v>
          </cell>
          <cell r="K17">
            <v>164</v>
          </cell>
          <cell r="L17">
            <v>17</v>
          </cell>
          <cell r="M17">
            <v>17</v>
          </cell>
          <cell r="N17">
            <v>1</v>
          </cell>
          <cell r="O17">
            <v>0</v>
          </cell>
          <cell r="P17">
            <v>7</v>
          </cell>
          <cell r="Q17">
            <v>0</v>
          </cell>
          <cell r="R17">
            <v>2</v>
          </cell>
          <cell r="S17">
            <v>2</v>
          </cell>
          <cell r="T17">
            <v>27</v>
          </cell>
          <cell r="U17">
            <v>34</v>
          </cell>
          <cell r="V17">
            <v>3</v>
          </cell>
        </row>
      </sheetData>
      <sheetData sheetId="26"/>
      <sheetData sheetId="27">
        <row r="6">
          <cell r="F6">
            <v>9</v>
          </cell>
          <cell r="H6">
            <v>2</v>
          </cell>
          <cell r="K6">
            <v>8</v>
          </cell>
          <cell r="M6">
            <v>2</v>
          </cell>
          <cell r="O6">
            <v>2</v>
          </cell>
          <cell r="P6">
            <v>2</v>
          </cell>
          <cell r="T6">
            <v>2</v>
          </cell>
          <cell r="U6">
            <v>2</v>
          </cell>
        </row>
        <row r="7">
          <cell r="F7">
            <v>3</v>
          </cell>
          <cell r="K7">
            <v>2</v>
          </cell>
          <cell r="L7">
            <v>1</v>
          </cell>
          <cell r="U7">
            <v>1</v>
          </cell>
        </row>
        <row r="8">
          <cell r="H8">
            <v>1</v>
          </cell>
          <cell r="J8">
            <v>2</v>
          </cell>
          <cell r="K8">
            <v>8</v>
          </cell>
          <cell r="L8">
            <v>1</v>
          </cell>
          <cell r="T8">
            <v>2</v>
          </cell>
          <cell r="U8">
            <v>1</v>
          </cell>
        </row>
        <row r="9">
          <cell r="K9">
            <v>3</v>
          </cell>
          <cell r="L9">
            <v>1</v>
          </cell>
          <cell r="U9">
            <v>2</v>
          </cell>
        </row>
        <row r="10">
          <cell r="F10">
            <v>3</v>
          </cell>
          <cell r="K10">
            <v>6</v>
          </cell>
          <cell r="L10">
            <v>1</v>
          </cell>
          <cell r="U10">
            <v>6</v>
          </cell>
        </row>
        <row r="11">
          <cell r="F11">
            <v>2</v>
          </cell>
          <cell r="K11">
            <v>2</v>
          </cell>
          <cell r="T11">
            <v>1</v>
          </cell>
          <cell r="U11">
            <v>1</v>
          </cell>
        </row>
        <row r="12">
          <cell r="F12">
            <v>1</v>
          </cell>
          <cell r="K12">
            <v>3</v>
          </cell>
          <cell r="M12">
            <v>2</v>
          </cell>
          <cell r="S12">
            <v>1</v>
          </cell>
          <cell r="U12">
            <v>4</v>
          </cell>
        </row>
        <row r="13">
          <cell r="F13">
            <v>1</v>
          </cell>
          <cell r="K13">
            <v>6</v>
          </cell>
          <cell r="P13">
            <v>2</v>
          </cell>
          <cell r="U13">
            <v>1</v>
          </cell>
        </row>
        <row r="14">
          <cell r="F14">
            <v>1</v>
          </cell>
          <cell r="K14">
            <v>8</v>
          </cell>
          <cell r="M14">
            <v>1</v>
          </cell>
          <cell r="T14">
            <v>2</v>
          </cell>
          <cell r="U14">
            <v>1</v>
          </cell>
        </row>
        <row r="15">
          <cell r="F15">
            <v>4</v>
          </cell>
          <cell r="H15">
            <v>1</v>
          </cell>
          <cell r="J15">
            <v>1</v>
          </cell>
          <cell r="K15">
            <v>6</v>
          </cell>
          <cell r="M15">
            <v>1</v>
          </cell>
          <cell r="T15">
            <v>1</v>
          </cell>
        </row>
        <row r="17">
          <cell r="F17">
            <v>8</v>
          </cell>
          <cell r="K17">
            <v>17</v>
          </cell>
          <cell r="L17">
            <v>1</v>
          </cell>
          <cell r="M17">
            <v>1</v>
          </cell>
          <cell r="O17">
            <v>1</v>
          </cell>
          <cell r="P17">
            <v>5</v>
          </cell>
          <cell r="R17">
            <v>1</v>
          </cell>
          <cell r="T17">
            <v>4</v>
          </cell>
          <cell r="U17">
            <v>10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showZeros="0" view="pageBreakPreview" topLeftCell="A7" zoomScale="84" zoomScaleNormal="95" zoomScaleSheetLayoutView="84" workbookViewId="0">
      <selection activeCell="AB14" sqref="AB14"/>
    </sheetView>
  </sheetViews>
  <sheetFormatPr defaultRowHeight="12.75"/>
  <cols>
    <col min="1" max="1" width="3.5703125" customWidth="1"/>
    <col min="2" max="2" width="14.85546875" customWidth="1"/>
    <col min="3" max="3" width="9.85546875" customWidth="1"/>
    <col min="4" max="4" width="6.7109375" customWidth="1"/>
    <col min="5" max="5" width="6.42578125" customWidth="1"/>
    <col min="6" max="7" width="5.42578125" customWidth="1"/>
    <col min="8" max="8" width="6.140625" customWidth="1"/>
    <col min="9" max="9" width="5.5703125" customWidth="1"/>
    <col min="10" max="10" width="5.28515625" customWidth="1"/>
    <col min="11" max="12" width="6" customWidth="1"/>
    <col min="13" max="13" width="5.5703125" customWidth="1"/>
    <col min="14" max="14" width="4.7109375" customWidth="1"/>
    <col min="15" max="15" width="7.140625" customWidth="1"/>
    <col min="16" max="16" width="7.42578125" customWidth="1"/>
    <col min="17" max="17" width="6.85546875" customWidth="1"/>
    <col min="18" max="19" width="6.28515625" customWidth="1"/>
    <col min="20" max="20" width="6.5703125" customWidth="1"/>
    <col min="21" max="21" width="6.42578125" customWidth="1"/>
    <col min="22" max="22" width="8.28515625" customWidth="1"/>
    <col min="23" max="23" width="7.42578125" customWidth="1"/>
    <col min="24" max="24" width="8.28515625" customWidth="1"/>
    <col min="25" max="25" width="6.140625" customWidth="1"/>
    <col min="26" max="26" width="7.140625" customWidth="1"/>
    <col min="27" max="27" width="8.42578125" customWidth="1"/>
    <col min="28" max="28" width="8.7109375" customWidth="1"/>
    <col min="29" max="29" width="6.42578125" customWidth="1"/>
    <col min="31" max="31" width="7.5703125" customWidth="1"/>
  </cols>
  <sheetData>
    <row r="1" spans="1:32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</row>
    <row r="2" spans="1:32" ht="23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"/>
      <c r="Y2" s="3"/>
      <c r="Z2" s="3"/>
      <c r="AA2" s="3"/>
      <c r="AB2" s="3"/>
      <c r="AC2" s="3"/>
    </row>
    <row r="3" spans="1:32" ht="23.25" customHeight="1" thickBot="1">
      <c r="A3" s="4"/>
      <c r="B3" s="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3"/>
      <c r="Z3" s="3"/>
      <c r="AA3" s="3"/>
      <c r="AB3" s="3"/>
      <c r="AC3" s="3"/>
    </row>
    <row r="4" spans="1:32" ht="50.25" customHeight="1" thickBot="1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1" t="s">
        <v>8</v>
      </c>
      <c r="Q4" s="12" t="s">
        <v>9</v>
      </c>
      <c r="R4" s="12"/>
      <c r="S4" s="12"/>
      <c r="T4" s="12"/>
      <c r="U4" s="12"/>
      <c r="V4" s="13" t="s">
        <v>10</v>
      </c>
      <c r="W4" s="14" t="s">
        <v>11</v>
      </c>
      <c r="X4" s="15" t="s">
        <v>12</v>
      </c>
      <c r="Y4" s="16" t="s">
        <v>13</v>
      </c>
      <c r="Z4" s="16" t="s">
        <v>14</v>
      </c>
      <c r="AA4" s="17" t="s">
        <v>15</v>
      </c>
      <c r="AB4" s="17"/>
      <c r="AC4" s="444" t="s">
        <v>16</v>
      </c>
      <c r="AD4" s="453"/>
      <c r="AE4" s="454"/>
      <c r="AF4" s="138"/>
    </row>
    <row r="5" spans="1:32" ht="34.5" customHeight="1" thickBot="1">
      <c r="A5" s="6"/>
      <c r="B5" s="7"/>
      <c r="C5" s="18"/>
      <c r="D5" s="9"/>
      <c r="E5" s="19" t="s">
        <v>17</v>
      </c>
      <c r="F5" s="20"/>
      <c r="G5" s="21"/>
      <c r="H5" s="22" t="s">
        <v>18</v>
      </c>
      <c r="I5" s="23" t="s">
        <v>19</v>
      </c>
      <c r="J5" s="24" t="s">
        <v>20</v>
      </c>
      <c r="K5" s="25"/>
      <c r="L5" s="19" t="s">
        <v>21</v>
      </c>
      <c r="M5" s="20"/>
      <c r="N5" s="21"/>
      <c r="O5" s="23" t="s">
        <v>22</v>
      </c>
      <c r="P5" s="26"/>
      <c r="Q5" s="27" t="s">
        <v>23</v>
      </c>
      <c r="R5" s="28" t="s">
        <v>24</v>
      </c>
      <c r="S5" s="29" t="s">
        <v>25</v>
      </c>
      <c r="T5" s="29" t="s">
        <v>26</v>
      </c>
      <c r="U5" s="29" t="s">
        <v>27</v>
      </c>
      <c r="V5" s="30"/>
      <c r="W5" s="26"/>
      <c r="X5" s="31"/>
      <c r="Y5" s="32"/>
      <c r="Z5" s="32"/>
      <c r="AA5" s="33" t="s">
        <v>28</v>
      </c>
      <c r="AB5" s="34" t="s">
        <v>29</v>
      </c>
      <c r="AC5" s="445"/>
      <c r="AD5" s="455"/>
      <c r="AE5" s="455"/>
      <c r="AF5" s="138"/>
    </row>
    <row r="6" spans="1:32" ht="63.75" customHeight="1">
      <c r="A6" s="6"/>
      <c r="B6" s="7"/>
      <c r="C6" s="35"/>
      <c r="D6" s="9"/>
      <c r="E6" s="36" t="s">
        <v>30</v>
      </c>
      <c r="F6" s="36" t="s">
        <v>31</v>
      </c>
      <c r="G6" s="36" t="s">
        <v>32</v>
      </c>
      <c r="H6" s="22"/>
      <c r="I6" s="23"/>
      <c r="J6" s="37" t="s">
        <v>33</v>
      </c>
      <c r="K6" s="37" t="s">
        <v>34</v>
      </c>
      <c r="L6" s="36" t="s">
        <v>30</v>
      </c>
      <c r="M6" s="36" t="s">
        <v>31</v>
      </c>
      <c r="N6" s="36" t="s">
        <v>32</v>
      </c>
      <c r="O6" s="23"/>
      <c r="P6" s="38"/>
      <c r="Q6" s="27"/>
      <c r="R6" s="39"/>
      <c r="S6" s="40"/>
      <c r="T6" s="40"/>
      <c r="U6" s="40"/>
      <c r="V6" s="41"/>
      <c r="W6" s="42"/>
      <c r="X6" s="43"/>
      <c r="Y6" s="32"/>
      <c r="Z6" s="32"/>
      <c r="AA6" s="44"/>
      <c r="AB6" s="34"/>
      <c r="AC6" s="445"/>
      <c r="AD6" s="455"/>
      <c r="AE6" s="455"/>
      <c r="AF6" s="138"/>
    </row>
    <row r="7" spans="1:32" ht="20.100000000000001" customHeight="1">
      <c r="A7" s="45">
        <v>1</v>
      </c>
      <c r="B7" s="46" t="s">
        <v>35</v>
      </c>
      <c r="C7" s="47">
        <v>34244</v>
      </c>
      <c r="D7" s="48">
        <v>202</v>
      </c>
      <c r="E7" s="48">
        <v>198</v>
      </c>
      <c r="F7" s="49">
        <v>102</v>
      </c>
      <c r="G7" s="49">
        <v>96</v>
      </c>
      <c r="H7" s="50">
        <v>2</v>
      </c>
      <c r="I7" s="49">
        <v>0</v>
      </c>
      <c r="J7" s="49">
        <v>1</v>
      </c>
      <c r="K7" s="49">
        <v>1</v>
      </c>
      <c r="L7" s="49">
        <v>57</v>
      </c>
      <c r="M7" s="49">
        <v>46</v>
      </c>
      <c r="N7" s="49">
        <v>11</v>
      </c>
      <c r="O7" s="49">
        <v>139</v>
      </c>
      <c r="P7" s="51">
        <v>8.860063076743371</v>
      </c>
      <c r="Q7" s="51">
        <v>8.6846162831444929</v>
      </c>
      <c r="R7" s="52">
        <v>4.6113325433588273</v>
      </c>
      <c r="S7" s="52">
        <v>9.9009900990099009</v>
      </c>
      <c r="T7" s="52">
        <v>9.8522167487684733</v>
      </c>
      <c r="U7" s="53">
        <v>4.9261083743842367</v>
      </c>
      <c r="V7" s="54"/>
      <c r="W7" s="54">
        <v>0.17544679359887816</v>
      </c>
      <c r="X7" s="55">
        <v>18566</v>
      </c>
      <c r="Y7" s="56">
        <v>2</v>
      </c>
      <c r="Z7" s="56">
        <v>4</v>
      </c>
      <c r="AA7" s="57">
        <v>6.9925512104283056</v>
      </c>
      <c r="AB7" s="58">
        <v>8592</v>
      </c>
      <c r="AC7" s="446">
        <v>2</v>
      </c>
      <c r="AD7" s="456"/>
      <c r="AE7" s="456"/>
      <c r="AF7" s="138"/>
    </row>
    <row r="8" spans="1:32" ht="20.100000000000001" customHeight="1">
      <c r="A8" s="45">
        <v>2</v>
      </c>
      <c r="B8" s="46" t="s">
        <v>36</v>
      </c>
      <c r="C8" s="47">
        <v>8194</v>
      </c>
      <c r="D8" s="48">
        <v>70</v>
      </c>
      <c r="E8" s="48">
        <v>66</v>
      </c>
      <c r="F8" s="49">
        <v>37</v>
      </c>
      <c r="G8" s="49">
        <v>29</v>
      </c>
      <c r="H8" s="50">
        <v>2</v>
      </c>
      <c r="I8" s="49">
        <v>1</v>
      </c>
      <c r="J8" s="49">
        <v>0</v>
      </c>
      <c r="K8" s="49">
        <v>1</v>
      </c>
      <c r="L8" s="49">
        <v>21</v>
      </c>
      <c r="M8" s="49">
        <v>17</v>
      </c>
      <c r="N8" s="49">
        <v>4</v>
      </c>
      <c r="O8" s="49">
        <v>42</v>
      </c>
      <c r="P8" s="51">
        <v>12.831340004881621</v>
      </c>
      <c r="Q8" s="51">
        <v>12.098120576031242</v>
      </c>
      <c r="R8" s="52">
        <v>7.2228074192809713</v>
      </c>
      <c r="S8" s="52">
        <v>28.571428571428573</v>
      </c>
      <c r="T8" s="52">
        <v>14.084507042253522</v>
      </c>
      <c r="U8" s="53">
        <v>14.084507042253522</v>
      </c>
      <c r="V8" s="54"/>
      <c r="W8" s="54">
        <v>0.73321942885037927</v>
      </c>
      <c r="X8" s="55">
        <v>4367</v>
      </c>
      <c r="Y8" s="59">
        <v>1</v>
      </c>
      <c r="Z8" s="59">
        <v>4</v>
      </c>
      <c r="AA8" s="57">
        <v>25.190775681341719</v>
      </c>
      <c r="AB8" s="58">
        <v>2385</v>
      </c>
      <c r="AC8" s="446">
        <v>2</v>
      </c>
      <c r="AD8" s="456"/>
      <c r="AE8" s="456"/>
      <c r="AF8" s="138"/>
    </row>
    <row r="9" spans="1:32" ht="20.100000000000001" customHeight="1">
      <c r="A9" s="45">
        <v>3</v>
      </c>
      <c r="B9" s="46" t="s">
        <v>37</v>
      </c>
      <c r="C9" s="47">
        <v>12447</v>
      </c>
      <c r="D9" s="48">
        <v>101</v>
      </c>
      <c r="E9" s="48">
        <v>111</v>
      </c>
      <c r="F9" s="49">
        <v>67</v>
      </c>
      <c r="G9" s="49">
        <v>44</v>
      </c>
      <c r="H9" s="50">
        <v>2</v>
      </c>
      <c r="I9" s="49">
        <v>0</v>
      </c>
      <c r="J9" s="49">
        <v>0</v>
      </c>
      <c r="K9" s="49">
        <v>1</v>
      </c>
      <c r="L9" s="49">
        <v>29</v>
      </c>
      <c r="M9" s="49">
        <v>21</v>
      </c>
      <c r="N9" s="49">
        <v>8</v>
      </c>
      <c r="O9" s="49">
        <v>79</v>
      </c>
      <c r="P9" s="51">
        <v>12.187836426448142</v>
      </c>
      <c r="Q9" s="51">
        <v>13.394552904314294</v>
      </c>
      <c r="R9" s="52">
        <v>7.0895182291666661</v>
      </c>
      <c r="S9" s="52">
        <v>19.801980198019802</v>
      </c>
      <c r="T9" s="52">
        <v>9.8039215686274517</v>
      </c>
      <c r="U9" s="53">
        <v>9.8039215686274517</v>
      </c>
      <c r="V9" s="54"/>
      <c r="W9" s="54">
        <v>-1.2067164778661521</v>
      </c>
      <c r="X9" s="55">
        <v>6144</v>
      </c>
      <c r="Y9" s="59">
        <v>0</v>
      </c>
      <c r="Z9" s="59">
        <v>2</v>
      </c>
      <c r="AA9" s="57">
        <v>7.8638743455497382</v>
      </c>
      <c r="AB9" s="58">
        <v>3820</v>
      </c>
      <c r="AC9" s="446">
        <v>1</v>
      </c>
      <c r="AD9" s="456"/>
      <c r="AE9" s="456"/>
      <c r="AF9" s="138"/>
    </row>
    <row r="10" spans="1:32" ht="20.100000000000001" customHeight="1">
      <c r="A10" s="45">
        <v>4</v>
      </c>
      <c r="B10" s="46" t="s">
        <v>38</v>
      </c>
      <c r="C10" s="47">
        <v>13729.5</v>
      </c>
      <c r="D10" s="48">
        <v>112</v>
      </c>
      <c r="E10" s="48">
        <v>97</v>
      </c>
      <c r="F10" s="49">
        <v>48</v>
      </c>
      <c r="G10" s="49">
        <v>49</v>
      </c>
      <c r="H10" s="50">
        <v>0</v>
      </c>
      <c r="I10" s="49">
        <v>0</v>
      </c>
      <c r="J10" s="49">
        <v>0</v>
      </c>
      <c r="K10" s="49">
        <v>2</v>
      </c>
      <c r="L10" s="49">
        <v>33</v>
      </c>
      <c r="M10" s="49">
        <v>25</v>
      </c>
      <c r="N10" s="49">
        <v>8</v>
      </c>
      <c r="O10" s="49">
        <v>64</v>
      </c>
      <c r="P10" s="51">
        <v>12.252740449397283</v>
      </c>
      <c r="Q10" s="51">
        <v>10.611748424924432</v>
      </c>
      <c r="R10" s="52">
        <v>7.2496709082931119</v>
      </c>
      <c r="S10" s="52">
        <v>0</v>
      </c>
      <c r="T10" s="52">
        <v>17.543859649122808</v>
      </c>
      <c r="U10" s="53">
        <v>17.543859649122808</v>
      </c>
      <c r="V10" s="54"/>
      <c r="W10" s="54">
        <v>1.6409920244728511</v>
      </c>
      <c r="X10" s="55">
        <v>6837</v>
      </c>
      <c r="Y10" s="59">
        <v>0</v>
      </c>
      <c r="Z10" s="59">
        <v>0</v>
      </c>
      <c r="AA10" s="57">
        <v>0</v>
      </c>
      <c r="AB10" s="58">
        <v>4386</v>
      </c>
      <c r="AC10" s="446">
        <v>0</v>
      </c>
      <c r="AD10" s="456"/>
      <c r="AE10" s="456"/>
      <c r="AF10" s="138"/>
    </row>
    <row r="11" spans="1:32" ht="20.100000000000001" customHeight="1">
      <c r="A11" s="45">
        <v>5</v>
      </c>
      <c r="B11" s="46" t="s">
        <v>39</v>
      </c>
      <c r="C11" s="47">
        <v>14225</v>
      </c>
      <c r="D11" s="48">
        <v>101</v>
      </c>
      <c r="E11" s="48">
        <v>119</v>
      </c>
      <c r="F11" s="49">
        <v>64</v>
      </c>
      <c r="G11" s="49">
        <v>55</v>
      </c>
      <c r="H11" s="50">
        <v>1</v>
      </c>
      <c r="I11" s="49">
        <v>1</v>
      </c>
      <c r="J11" s="49">
        <v>0</v>
      </c>
      <c r="K11" s="49">
        <v>1</v>
      </c>
      <c r="L11" s="49">
        <v>39</v>
      </c>
      <c r="M11" s="49">
        <v>29</v>
      </c>
      <c r="N11" s="49">
        <v>10</v>
      </c>
      <c r="O11" s="49">
        <v>78</v>
      </c>
      <c r="P11" s="51">
        <v>10.664463971880492</v>
      </c>
      <c r="Q11" s="51">
        <v>12.565061511423549</v>
      </c>
      <c r="R11" s="52">
        <v>8.1619060888950816</v>
      </c>
      <c r="S11" s="52">
        <v>9.9009900990099009</v>
      </c>
      <c r="T11" s="52">
        <v>9.8039215686274517</v>
      </c>
      <c r="U11" s="53">
        <v>9.8039215686274517</v>
      </c>
      <c r="V11" s="54"/>
      <c r="W11" s="54">
        <v>-1.9005975395430568</v>
      </c>
      <c r="X11" s="55">
        <v>7177</v>
      </c>
      <c r="Y11" s="59">
        <v>0</v>
      </c>
      <c r="Z11" s="59">
        <v>2</v>
      </c>
      <c r="AA11" s="57">
        <v>6.6123706801672908</v>
      </c>
      <c r="AB11" s="58">
        <v>4543</v>
      </c>
      <c r="AC11" s="446">
        <v>1</v>
      </c>
      <c r="AD11" s="456"/>
      <c r="AE11" s="456"/>
      <c r="AF11" s="138"/>
    </row>
    <row r="12" spans="1:32" ht="20.100000000000001" customHeight="1">
      <c r="A12" s="45">
        <v>6</v>
      </c>
      <c r="B12" s="46" t="s">
        <v>40</v>
      </c>
      <c r="C12" s="47">
        <v>11692</v>
      </c>
      <c r="D12" s="48">
        <v>123</v>
      </c>
      <c r="E12" s="48">
        <v>73</v>
      </c>
      <c r="F12" s="49">
        <v>44</v>
      </c>
      <c r="G12" s="49">
        <v>29</v>
      </c>
      <c r="H12" s="50">
        <v>3</v>
      </c>
      <c r="I12" s="49">
        <v>0</v>
      </c>
      <c r="J12" s="49">
        <v>0</v>
      </c>
      <c r="K12" s="49">
        <v>0</v>
      </c>
      <c r="L12" s="49">
        <v>30</v>
      </c>
      <c r="M12" s="49">
        <v>22</v>
      </c>
      <c r="N12" s="49">
        <v>8</v>
      </c>
      <c r="O12" s="49">
        <v>40</v>
      </c>
      <c r="P12" s="51">
        <v>15.80106055422511</v>
      </c>
      <c r="Q12" s="51">
        <v>9.3778652069791306</v>
      </c>
      <c r="R12" s="52">
        <v>7.6230756217222133</v>
      </c>
      <c r="S12" s="52">
        <v>24.390243902439025</v>
      </c>
      <c r="T12" s="52">
        <v>0</v>
      </c>
      <c r="U12" s="53">
        <v>0</v>
      </c>
      <c r="V12" s="54"/>
      <c r="W12" s="54">
        <v>6.4231953472459793</v>
      </c>
      <c r="X12" s="55">
        <v>5911</v>
      </c>
      <c r="Y12" s="59">
        <v>0</v>
      </c>
      <c r="Z12" s="59">
        <v>3</v>
      </c>
      <c r="AA12" s="57">
        <v>10.308853809196979</v>
      </c>
      <c r="AB12" s="58">
        <v>4371</v>
      </c>
      <c r="AC12" s="446">
        <v>3</v>
      </c>
      <c r="AD12" s="456"/>
      <c r="AE12" s="456"/>
      <c r="AF12" s="138"/>
    </row>
    <row r="13" spans="1:32" ht="20.100000000000001" customHeight="1">
      <c r="A13" s="45">
        <v>7</v>
      </c>
      <c r="B13" s="46" t="s">
        <v>41</v>
      </c>
      <c r="C13" s="47">
        <v>19389</v>
      </c>
      <c r="D13" s="48">
        <v>242</v>
      </c>
      <c r="E13" s="48">
        <v>80</v>
      </c>
      <c r="F13" s="49">
        <v>53</v>
      </c>
      <c r="G13" s="49">
        <v>27</v>
      </c>
      <c r="H13" s="50">
        <v>2</v>
      </c>
      <c r="I13" s="49">
        <v>4</v>
      </c>
      <c r="J13" s="49">
        <v>0</v>
      </c>
      <c r="K13" s="49">
        <v>0</v>
      </c>
      <c r="L13" s="49">
        <v>28</v>
      </c>
      <c r="M13" s="49">
        <v>25</v>
      </c>
      <c r="N13" s="49">
        <v>3</v>
      </c>
      <c r="O13" s="49">
        <v>46</v>
      </c>
      <c r="P13" s="51">
        <v>18.746918355768734</v>
      </c>
      <c r="Q13" s="51">
        <v>6.1973283820723095</v>
      </c>
      <c r="R13" s="52">
        <v>4.2489391796322487</v>
      </c>
      <c r="S13" s="52">
        <v>8.2644628099173545</v>
      </c>
      <c r="T13" s="52">
        <v>0</v>
      </c>
      <c r="U13" s="53">
        <v>0</v>
      </c>
      <c r="V13" s="54"/>
      <c r="W13" s="54">
        <v>12.549589973696424</v>
      </c>
      <c r="X13" s="55">
        <v>9898</v>
      </c>
      <c r="Y13" s="59">
        <v>1</v>
      </c>
      <c r="Z13" s="59">
        <v>7</v>
      </c>
      <c r="AA13" s="57">
        <v>13.706166080041717</v>
      </c>
      <c r="AB13" s="58">
        <v>7671</v>
      </c>
      <c r="AC13" s="446">
        <v>3</v>
      </c>
      <c r="AD13" s="456"/>
      <c r="AE13" s="456"/>
      <c r="AF13" s="138"/>
    </row>
    <row r="14" spans="1:32" ht="20.100000000000001" customHeight="1">
      <c r="A14" s="45">
        <v>8</v>
      </c>
      <c r="B14" s="46" t="s">
        <v>42</v>
      </c>
      <c r="C14" s="47">
        <v>14585</v>
      </c>
      <c r="D14" s="48">
        <v>150</v>
      </c>
      <c r="E14" s="48">
        <v>88</v>
      </c>
      <c r="F14" s="49">
        <v>52</v>
      </c>
      <c r="G14" s="49">
        <v>36</v>
      </c>
      <c r="H14" s="50">
        <v>1</v>
      </c>
      <c r="I14" s="49">
        <v>0</v>
      </c>
      <c r="J14" s="49">
        <v>0</v>
      </c>
      <c r="K14" s="49">
        <v>1</v>
      </c>
      <c r="L14" s="49">
        <v>18</v>
      </c>
      <c r="M14" s="49">
        <v>15</v>
      </c>
      <c r="N14" s="49">
        <v>3</v>
      </c>
      <c r="O14" s="49">
        <v>69</v>
      </c>
      <c r="P14" s="51">
        <v>15.447377442577992</v>
      </c>
      <c r="Q14" s="51">
        <v>9.062461432979088</v>
      </c>
      <c r="R14" s="52">
        <v>3.7451170522232999</v>
      </c>
      <c r="S14" s="52">
        <v>6.666666666666667</v>
      </c>
      <c r="T14" s="52">
        <v>6.6225165562913908</v>
      </c>
      <c r="U14" s="53">
        <v>6.6225165562913908</v>
      </c>
      <c r="V14" s="54"/>
      <c r="W14" s="54">
        <v>6.3849160095989035</v>
      </c>
      <c r="X14" s="55">
        <v>7219</v>
      </c>
      <c r="Y14" s="59">
        <v>1</v>
      </c>
      <c r="Z14" s="59">
        <v>2</v>
      </c>
      <c r="AA14" s="57">
        <v>5.6883166067032755</v>
      </c>
      <c r="AB14" s="58">
        <v>5281</v>
      </c>
      <c r="AC14" s="446">
        <v>1</v>
      </c>
      <c r="AD14" s="456"/>
      <c r="AE14" s="456"/>
      <c r="AF14" s="138"/>
    </row>
    <row r="15" spans="1:32" ht="20.100000000000001" customHeight="1">
      <c r="A15" s="45">
        <v>9</v>
      </c>
      <c r="B15" s="46" t="s">
        <v>43</v>
      </c>
      <c r="C15" s="47">
        <v>16149</v>
      </c>
      <c r="D15" s="48">
        <v>151</v>
      </c>
      <c r="E15" s="48">
        <v>143</v>
      </c>
      <c r="F15" s="49">
        <v>77</v>
      </c>
      <c r="G15" s="49">
        <v>66</v>
      </c>
      <c r="H15" s="50">
        <v>2</v>
      </c>
      <c r="I15" s="49">
        <v>1</v>
      </c>
      <c r="J15" s="49">
        <v>2</v>
      </c>
      <c r="K15" s="49">
        <v>1</v>
      </c>
      <c r="L15" s="49">
        <v>40</v>
      </c>
      <c r="M15" s="49">
        <v>33</v>
      </c>
      <c r="N15" s="49">
        <v>7</v>
      </c>
      <c r="O15" s="49">
        <v>98</v>
      </c>
      <c r="P15" s="51">
        <v>14.044337110657008</v>
      </c>
      <c r="Q15" s="51">
        <v>13.300266270357296</v>
      </c>
      <c r="R15" s="52">
        <v>7.1218587008060688</v>
      </c>
      <c r="S15" s="52">
        <v>13.245033112582782</v>
      </c>
      <c r="T15" s="52">
        <v>19.736842105263158</v>
      </c>
      <c r="U15" s="53">
        <v>6.5789473684210522</v>
      </c>
      <c r="V15" s="54"/>
      <c r="W15" s="54">
        <v>0.74407084029971138</v>
      </c>
      <c r="X15" s="55">
        <v>8436</v>
      </c>
      <c r="Y15" s="59">
        <v>3</v>
      </c>
      <c r="Z15" s="59">
        <v>6</v>
      </c>
      <c r="AA15" s="57">
        <v>17.123313699410982</v>
      </c>
      <c r="AB15" s="58">
        <v>5263</v>
      </c>
      <c r="AC15" s="446">
        <v>3</v>
      </c>
      <c r="AD15" s="456"/>
      <c r="AE15" s="456"/>
      <c r="AF15" s="138"/>
    </row>
    <row r="16" spans="1:32" ht="20.100000000000001" customHeight="1">
      <c r="A16" s="60">
        <v>10</v>
      </c>
      <c r="B16" s="61" t="s">
        <v>44</v>
      </c>
      <c r="C16" s="47">
        <v>10508.5</v>
      </c>
      <c r="D16" s="48">
        <v>89</v>
      </c>
      <c r="E16" s="48">
        <v>82</v>
      </c>
      <c r="F16" s="49">
        <v>45</v>
      </c>
      <c r="G16" s="49">
        <v>37</v>
      </c>
      <c r="H16" s="50">
        <v>0</v>
      </c>
      <c r="I16" s="49">
        <v>0</v>
      </c>
      <c r="J16" s="49">
        <v>0</v>
      </c>
      <c r="K16" s="49">
        <v>0</v>
      </c>
      <c r="L16" s="49">
        <v>20</v>
      </c>
      <c r="M16" s="49">
        <v>19</v>
      </c>
      <c r="N16" s="49">
        <v>1</v>
      </c>
      <c r="O16" s="49">
        <v>62</v>
      </c>
      <c r="P16" s="51">
        <v>12.72094019127373</v>
      </c>
      <c r="Q16" s="51">
        <v>11.720416805443213</v>
      </c>
      <c r="R16" s="52">
        <v>5.7724827056110684</v>
      </c>
      <c r="S16" s="52">
        <v>0</v>
      </c>
      <c r="T16" s="52">
        <v>0</v>
      </c>
      <c r="U16" s="53">
        <v>0</v>
      </c>
      <c r="V16" s="54"/>
      <c r="W16" s="54">
        <v>1.0005233858305171</v>
      </c>
      <c r="X16" s="55">
        <v>5204</v>
      </c>
      <c r="Y16" s="59">
        <v>2</v>
      </c>
      <c r="Z16" s="59">
        <v>2</v>
      </c>
      <c r="AA16" s="57">
        <v>9.7850162866449519</v>
      </c>
      <c r="AB16" s="58">
        <v>3070</v>
      </c>
      <c r="AC16" s="446">
        <v>0</v>
      </c>
      <c r="AD16" s="456"/>
      <c r="AE16" s="456"/>
      <c r="AF16" s="138"/>
    </row>
    <row r="17" spans="1:32" s="76" customFormat="1" ht="30" customHeight="1">
      <c r="A17" s="62">
        <v>11</v>
      </c>
      <c r="B17" s="63" t="s">
        <v>45</v>
      </c>
      <c r="C17" s="64">
        <v>155163</v>
      </c>
      <c r="D17" s="65">
        <v>1341</v>
      </c>
      <c r="E17" s="65">
        <v>1057</v>
      </c>
      <c r="F17" s="65">
        <v>589</v>
      </c>
      <c r="G17" s="65">
        <v>468</v>
      </c>
      <c r="H17" s="66">
        <v>15</v>
      </c>
      <c r="I17" s="65">
        <v>7</v>
      </c>
      <c r="J17" s="65">
        <v>3</v>
      </c>
      <c r="K17" s="65">
        <v>8</v>
      </c>
      <c r="L17" s="65">
        <v>315</v>
      </c>
      <c r="M17" s="65">
        <v>252</v>
      </c>
      <c r="N17" s="65">
        <v>63</v>
      </c>
      <c r="O17" s="65">
        <v>717</v>
      </c>
      <c r="P17" s="67">
        <v>12.981071518338778</v>
      </c>
      <c r="Q17" s="67">
        <v>10.231910958153684</v>
      </c>
      <c r="R17" s="68">
        <v>5.9319951353452272</v>
      </c>
      <c r="S17" s="69">
        <v>11.185682326621924</v>
      </c>
      <c r="T17" s="70">
        <v>8.1541882876204603</v>
      </c>
      <c r="U17" s="71">
        <v>5.9303187546330616</v>
      </c>
      <c r="V17" s="72"/>
      <c r="W17" s="72">
        <v>2.7491605601850946</v>
      </c>
      <c r="X17" s="73">
        <v>79759</v>
      </c>
      <c r="Y17" s="74">
        <v>10</v>
      </c>
      <c r="Z17" s="74">
        <v>32</v>
      </c>
      <c r="AA17" s="57">
        <v>9.7331011299663839</v>
      </c>
      <c r="AB17" s="75">
        <v>49382</v>
      </c>
      <c r="AC17" s="447">
        <v>16</v>
      </c>
      <c r="AD17" s="457"/>
      <c r="AE17" s="457"/>
      <c r="AF17" s="458"/>
    </row>
    <row r="18" spans="1:32" ht="26.25" customHeight="1">
      <c r="A18" s="60">
        <v>12</v>
      </c>
      <c r="B18" s="61" t="s">
        <v>46</v>
      </c>
      <c r="C18" s="77">
        <v>63983</v>
      </c>
      <c r="D18" s="48">
        <v>691</v>
      </c>
      <c r="E18" s="48">
        <v>416</v>
      </c>
      <c r="F18" s="49">
        <v>203</v>
      </c>
      <c r="G18" s="49">
        <v>213</v>
      </c>
      <c r="H18" s="50">
        <v>4</v>
      </c>
      <c r="I18" s="49">
        <v>3</v>
      </c>
      <c r="J18" s="49">
        <v>2</v>
      </c>
      <c r="K18" s="49">
        <v>4</v>
      </c>
      <c r="L18" s="49">
        <v>85</v>
      </c>
      <c r="M18" s="49">
        <v>66</v>
      </c>
      <c r="N18" s="49">
        <v>19</v>
      </c>
      <c r="O18" s="49">
        <v>324</v>
      </c>
      <c r="P18" s="51">
        <v>16.221215010237092</v>
      </c>
      <c r="Q18" s="51">
        <v>9.7655939859025054</v>
      </c>
      <c r="R18" s="52">
        <v>3.5004935292827373</v>
      </c>
      <c r="S18" s="78">
        <v>5.7887120115774238</v>
      </c>
      <c r="T18" s="78">
        <v>8.6330935251798557</v>
      </c>
      <c r="U18" s="79">
        <v>5.7553956834532372</v>
      </c>
      <c r="V18" s="80"/>
      <c r="W18" s="80">
        <v>6.4556210243345866</v>
      </c>
      <c r="X18" s="81">
        <v>36472</v>
      </c>
      <c r="Y18" s="59">
        <v>0</v>
      </c>
      <c r="Z18" s="59">
        <v>7</v>
      </c>
      <c r="AA18" s="57">
        <v>5.9481783208870782</v>
      </c>
      <c r="AB18" s="58">
        <v>17676</v>
      </c>
      <c r="AC18" s="446">
        <v>3</v>
      </c>
      <c r="AD18" s="456"/>
      <c r="AE18" s="456"/>
      <c r="AF18" s="138"/>
    </row>
    <row r="19" spans="1:32" s="76" customFormat="1" ht="23.25" customHeight="1">
      <c r="A19" s="82" t="s">
        <v>47</v>
      </c>
      <c r="B19" s="83"/>
      <c r="C19" s="84">
        <v>219146</v>
      </c>
      <c r="D19" s="85">
        <v>2032</v>
      </c>
      <c r="E19" s="65">
        <v>1473</v>
      </c>
      <c r="F19" s="65">
        <v>792</v>
      </c>
      <c r="G19" s="65">
        <v>681</v>
      </c>
      <c r="H19" s="66">
        <v>19</v>
      </c>
      <c r="I19" s="65">
        <v>10</v>
      </c>
      <c r="J19" s="65">
        <v>5</v>
      </c>
      <c r="K19" s="65">
        <v>12</v>
      </c>
      <c r="L19" s="65">
        <v>400</v>
      </c>
      <c r="M19" s="65">
        <v>318</v>
      </c>
      <c r="N19" s="65">
        <v>82</v>
      </c>
      <c r="O19" s="65">
        <v>1041</v>
      </c>
      <c r="P19" s="86">
        <v>13.927080576419375</v>
      </c>
      <c r="Q19" s="86">
        <v>10.09576264225676</v>
      </c>
      <c r="R19" s="87">
        <v>5.1690168715747085</v>
      </c>
      <c r="S19" s="88">
        <v>8.8000000000000007</v>
      </c>
      <c r="T19" s="69">
        <v>8.3170254403131114</v>
      </c>
      <c r="U19" s="71">
        <v>5.8708414872798436</v>
      </c>
      <c r="V19" s="72"/>
      <c r="W19" s="72">
        <v>3.8313179341626142</v>
      </c>
      <c r="X19" s="89">
        <v>116231</v>
      </c>
      <c r="Y19" s="90">
        <v>10</v>
      </c>
      <c r="Z19" s="91">
        <v>39</v>
      </c>
      <c r="AA19" s="57">
        <v>8.7354230665990631</v>
      </c>
      <c r="AB19" s="92">
        <v>67058</v>
      </c>
      <c r="AC19" s="448">
        <v>19</v>
      </c>
      <c r="AD19" s="459"/>
      <c r="AE19" s="459"/>
      <c r="AF19" s="458"/>
    </row>
    <row r="20" spans="1:32" s="108" customFormat="1" ht="28.5" customHeight="1">
      <c r="A20" s="93" t="s">
        <v>48</v>
      </c>
      <c r="B20" s="94"/>
      <c r="C20" s="95">
        <v>218427.5</v>
      </c>
      <c r="D20" s="96">
        <v>2257</v>
      </c>
      <c r="E20" s="96">
        <v>1480</v>
      </c>
      <c r="F20" s="96">
        <v>821</v>
      </c>
      <c r="G20" s="96">
        <v>659</v>
      </c>
      <c r="H20" s="96">
        <v>20</v>
      </c>
      <c r="I20" s="96">
        <v>9</v>
      </c>
      <c r="J20" s="96">
        <v>8</v>
      </c>
      <c r="K20" s="96">
        <v>10</v>
      </c>
      <c r="L20" s="96">
        <v>417</v>
      </c>
      <c r="M20" s="96"/>
      <c r="N20" s="97"/>
      <c r="O20" s="98">
        <v>1034</v>
      </c>
      <c r="P20" s="99">
        <v>15.5</v>
      </c>
      <c r="Q20" s="99">
        <v>10.199999999999999</v>
      </c>
      <c r="R20" s="99">
        <v>5.4</v>
      </c>
      <c r="S20" s="99">
        <v>8.6999999999999993</v>
      </c>
      <c r="T20" s="80">
        <v>7.9</v>
      </c>
      <c r="U20" s="99">
        <v>4.4000000000000004</v>
      </c>
      <c r="V20" s="100">
        <v>133.1</v>
      </c>
      <c r="W20" s="101">
        <v>5.3</v>
      </c>
      <c r="X20" s="102">
        <v>116883</v>
      </c>
      <c r="Y20" s="103">
        <v>7</v>
      </c>
      <c r="Z20" s="104">
        <v>36</v>
      </c>
      <c r="AA20" s="105">
        <v>8.1</v>
      </c>
      <c r="AB20" s="106">
        <v>66436</v>
      </c>
      <c r="AC20" s="449">
        <v>24</v>
      </c>
      <c r="AD20" s="107"/>
      <c r="AE20" s="107"/>
      <c r="AF20" s="460"/>
    </row>
    <row r="21" spans="1:32" ht="27.75" customHeight="1">
      <c r="A21" s="34" t="s">
        <v>49</v>
      </c>
      <c r="B21" s="34"/>
      <c r="C21" s="34"/>
      <c r="D21" s="109">
        <v>-225</v>
      </c>
      <c r="E21" s="109">
        <v>-7</v>
      </c>
      <c r="F21" s="109">
        <v>-29</v>
      </c>
      <c r="G21" s="109">
        <v>22</v>
      </c>
      <c r="H21" s="109">
        <v>-1</v>
      </c>
      <c r="I21" s="109">
        <v>1</v>
      </c>
      <c r="J21" s="109">
        <v>-3</v>
      </c>
      <c r="K21" s="109">
        <v>2</v>
      </c>
      <c r="L21" s="109">
        <v>-17</v>
      </c>
      <c r="M21" s="109"/>
      <c r="N21" s="109"/>
      <c r="O21" s="109">
        <v>7</v>
      </c>
      <c r="P21" s="110">
        <v>-0.10147867248907261</v>
      </c>
      <c r="Q21" s="110">
        <v>-1.0219348798356731E-2</v>
      </c>
      <c r="R21" s="110"/>
      <c r="S21" s="110">
        <v>1.1494252873563315E-2</v>
      </c>
      <c r="T21" s="110">
        <v>5.2788030419381071E-2</v>
      </c>
      <c r="U21" s="110">
        <v>0.33428215619996426</v>
      </c>
      <c r="V21" s="110"/>
      <c r="W21" s="110">
        <v>-0.27710982374290294</v>
      </c>
      <c r="X21" s="109"/>
      <c r="Y21" s="109">
        <v>3</v>
      </c>
      <c r="Z21" s="109">
        <v>3</v>
      </c>
      <c r="AA21" s="110">
        <v>7.8447292172723948E-2</v>
      </c>
      <c r="AB21" s="109">
        <v>622</v>
      </c>
      <c r="AC21" s="450">
        <v>-5</v>
      </c>
      <c r="AD21" s="111"/>
      <c r="AE21" s="111"/>
      <c r="AF21" s="138"/>
    </row>
    <row r="22" spans="1:32" s="125" customFormat="1" ht="24" customHeight="1">
      <c r="A22" s="112" t="s">
        <v>50</v>
      </c>
      <c r="B22" s="113"/>
      <c r="C22" s="114"/>
      <c r="D22" s="115">
        <v>2299</v>
      </c>
      <c r="E22" s="115">
        <v>1425</v>
      </c>
      <c r="F22" s="115">
        <v>750</v>
      </c>
      <c r="G22" s="115">
        <v>675</v>
      </c>
      <c r="H22" s="115">
        <v>23</v>
      </c>
      <c r="I22" s="115">
        <v>10</v>
      </c>
      <c r="J22" s="115">
        <v>5</v>
      </c>
      <c r="K22" s="115">
        <v>9</v>
      </c>
      <c r="L22" s="115">
        <v>376</v>
      </c>
      <c r="M22" s="115"/>
      <c r="N22" s="116"/>
      <c r="O22" s="117">
        <v>1016</v>
      </c>
      <c r="P22" s="118">
        <v>15.9</v>
      </c>
      <c r="Q22" s="118">
        <v>9.8000000000000007</v>
      </c>
      <c r="R22" s="118">
        <v>4.8</v>
      </c>
      <c r="S22" s="118">
        <v>9.3000000000000007</v>
      </c>
      <c r="T22" s="118">
        <v>6.1</v>
      </c>
      <c r="U22" s="118">
        <v>3.9</v>
      </c>
      <c r="V22" s="119">
        <v>65.3</v>
      </c>
      <c r="W22" s="120">
        <v>6</v>
      </c>
      <c r="X22" s="121">
        <v>117482</v>
      </c>
      <c r="Y22" s="122">
        <v>7</v>
      </c>
      <c r="Z22" s="123">
        <v>40</v>
      </c>
      <c r="AA22" s="120">
        <v>9.1999999999999993</v>
      </c>
      <c r="AB22" s="123">
        <v>65340</v>
      </c>
      <c r="AC22" s="451">
        <v>28</v>
      </c>
      <c r="AD22" s="124"/>
      <c r="AE22" s="124"/>
      <c r="AF22" s="461"/>
    </row>
    <row r="23" spans="1:32" s="133" customFormat="1" ht="18" customHeight="1">
      <c r="A23" s="126" t="s">
        <v>51</v>
      </c>
      <c r="B23" s="126"/>
      <c r="C23" s="127"/>
      <c r="D23" s="128">
        <v>2688</v>
      </c>
      <c r="E23" s="128">
        <v>1437</v>
      </c>
      <c r="F23" s="129">
        <v>764</v>
      </c>
      <c r="G23" s="129">
        <v>673</v>
      </c>
      <c r="H23" s="128">
        <v>26</v>
      </c>
      <c r="I23" s="128">
        <v>18</v>
      </c>
      <c r="J23" s="128">
        <v>10</v>
      </c>
      <c r="K23" s="128">
        <v>22</v>
      </c>
      <c r="L23" s="129">
        <v>424</v>
      </c>
      <c r="M23" s="130"/>
      <c r="N23" s="130"/>
      <c r="O23" s="129">
        <v>969</v>
      </c>
      <c r="P23" s="80">
        <v>18.7</v>
      </c>
      <c r="Q23" s="80">
        <v>10</v>
      </c>
      <c r="R23" s="80">
        <v>5.4</v>
      </c>
      <c r="S23" s="80">
        <v>9.6999999999999993</v>
      </c>
      <c r="T23" s="80">
        <v>11.8</v>
      </c>
      <c r="U23" s="80">
        <v>8.1</v>
      </c>
      <c r="V23" s="80"/>
      <c r="W23" s="80">
        <v>8.6999999999999993</v>
      </c>
      <c r="X23" s="131">
        <v>117482</v>
      </c>
      <c r="Y23" s="128">
        <v>8</v>
      </c>
      <c r="Z23" s="128">
        <v>52</v>
      </c>
      <c r="AA23" s="132">
        <v>11.9</v>
      </c>
      <c r="AB23" s="128">
        <v>65340</v>
      </c>
      <c r="AC23" s="452"/>
      <c r="AD23" s="124"/>
      <c r="AE23" s="124"/>
      <c r="AF23" s="462"/>
    </row>
    <row r="24" spans="1:32" ht="36" customHeight="1" thickBot="1">
      <c r="A24" s="134" t="s">
        <v>52</v>
      </c>
      <c r="B24" s="3"/>
      <c r="R24" s="135" t="s">
        <v>53</v>
      </c>
      <c r="S24" s="136"/>
      <c r="T24" s="136"/>
      <c r="U24" s="136"/>
      <c r="V24" s="136"/>
      <c r="W24" s="136"/>
      <c r="X24" s="136"/>
      <c r="Y24" s="136"/>
      <c r="Z24" s="136"/>
      <c r="AA24" s="137"/>
      <c r="AD24" s="138"/>
      <c r="AE24" s="138"/>
      <c r="AF24" s="138"/>
    </row>
    <row r="25" spans="1:32" ht="39.75" customHeight="1">
      <c r="A25" s="139" t="s">
        <v>54</v>
      </c>
      <c r="B25" s="140"/>
      <c r="C25" s="140"/>
      <c r="D25" s="138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2" t="s">
        <v>55</v>
      </c>
      <c r="Y25" s="143" t="s">
        <v>56</v>
      </c>
      <c r="Z25" s="144" t="s">
        <v>57</v>
      </c>
      <c r="AA25" s="145" t="s">
        <v>58</v>
      </c>
      <c r="AD25" s="138"/>
      <c r="AE25" s="138"/>
      <c r="AF25" s="138"/>
    </row>
    <row r="26" spans="1:32" ht="21.6" customHeight="1">
      <c r="R26" s="146" t="s">
        <v>59</v>
      </c>
      <c r="S26" s="147"/>
      <c r="T26" s="147"/>
      <c r="U26" s="147"/>
      <c r="V26" s="147"/>
      <c r="W26" s="148"/>
      <c r="X26" s="149">
        <v>7.4419955578335895</v>
      </c>
      <c r="Y26" s="149">
        <v>17.612570356472798</v>
      </c>
      <c r="Z26" s="150">
        <v>8.7354230665990631</v>
      </c>
      <c r="AA26" s="151">
        <v>14.369587109768378</v>
      </c>
      <c r="AD26" s="138"/>
      <c r="AE26" s="138"/>
      <c r="AF26" s="138"/>
    </row>
    <row r="27" spans="1:32" ht="21.6" customHeight="1">
      <c r="R27" s="152" t="s">
        <v>60</v>
      </c>
      <c r="S27" s="153"/>
      <c r="T27" s="153"/>
      <c r="U27" s="153"/>
      <c r="V27" s="153"/>
      <c r="W27" s="153"/>
      <c r="X27" s="154">
        <v>58530</v>
      </c>
      <c r="Y27" s="154">
        <v>8528</v>
      </c>
      <c r="Z27" s="154">
        <v>67058</v>
      </c>
      <c r="AA27" s="155">
        <v>19860</v>
      </c>
    </row>
    <row r="28" spans="1:32" ht="18" customHeight="1">
      <c r="R28" s="156" t="s">
        <v>61</v>
      </c>
      <c r="S28" s="157"/>
      <c r="T28" s="157"/>
      <c r="U28" s="157"/>
      <c r="V28" s="157"/>
      <c r="W28" s="158"/>
      <c r="X28" s="149">
        <v>7.5</v>
      </c>
      <c r="Y28" s="149">
        <v>13.2</v>
      </c>
      <c r="Z28" s="150">
        <v>8.1</v>
      </c>
      <c r="AA28" s="149">
        <v>17.100000000000001</v>
      </c>
    </row>
    <row r="29" spans="1:32" ht="30" customHeight="1">
      <c r="R29" s="159" t="s">
        <v>62</v>
      </c>
      <c r="S29" s="160"/>
      <c r="T29" s="160"/>
      <c r="U29" s="160"/>
      <c r="V29" s="160"/>
      <c r="W29" s="161"/>
      <c r="X29" s="162">
        <v>-7.7339256221881092E-3</v>
      </c>
      <c r="Y29" s="162">
        <v>0.33428563306612102</v>
      </c>
      <c r="Z29" s="162">
        <v>7.8447292172723948E-2</v>
      </c>
      <c r="AA29" s="162">
        <v>-0.15967326843459784</v>
      </c>
    </row>
    <row r="30" spans="1:32" ht="21" customHeight="1">
      <c r="R30" s="156" t="s">
        <v>63</v>
      </c>
      <c r="S30" s="157"/>
      <c r="T30" s="157"/>
      <c r="U30" s="157"/>
      <c r="V30" s="157"/>
      <c r="W30" s="158"/>
      <c r="X30" s="149">
        <v>11.5</v>
      </c>
      <c r="Y30" s="149">
        <v>15.4</v>
      </c>
      <c r="Z30" s="150">
        <v>11.9</v>
      </c>
      <c r="AA30" s="149">
        <v>21.8</v>
      </c>
    </row>
  </sheetData>
  <sheetProtection selectLockedCells="1" selectUnlockedCells="1"/>
  <mergeCells count="40">
    <mergeCell ref="R28:W28"/>
    <mergeCell ref="R30:W30"/>
    <mergeCell ref="A21:C21"/>
    <mergeCell ref="A22:C22"/>
    <mergeCell ref="A23:C23"/>
    <mergeCell ref="R24:AA24"/>
    <mergeCell ref="R26:W26"/>
    <mergeCell ref="R27:W27"/>
    <mergeCell ref="T5:T6"/>
    <mergeCell ref="U5:U6"/>
    <mergeCell ref="AA5:AA6"/>
    <mergeCell ref="AB5:AB6"/>
    <mergeCell ref="A19:B19"/>
    <mergeCell ref="A20:B20"/>
    <mergeCell ref="AD4:AD6"/>
    <mergeCell ref="AE4:AE6"/>
    <mergeCell ref="E5:G5"/>
    <mergeCell ref="H5:H6"/>
    <mergeCell ref="I5:I6"/>
    <mergeCell ref="L5:N5"/>
    <mergeCell ref="O5:O6"/>
    <mergeCell ref="Q5:Q6"/>
    <mergeCell ref="R5:R6"/>
    <mergeCell ref="S5:S6"/>
    <mergeCell ref="W4:W6"/>
    <mergeCell ref="X4:X6"/>
    <mergeCell ref="Y4:Y6"/>
    <mergeCell ref="Z4:Z6"/>
    <mergeCell ref="AA4:AB4"/>
    <mergeCell ref="AC4:AC6"/>
    <mergeCell ref="A1:AC1"/>
    <mergeCell ref="A2:W2"/>
    <mergeCell ref="A4:A6"/>
    <mergeCell ref="B4:B6"/>
    <mergeCell ref="C4:C6"/>
    <mergeCell ref="D4:D6"/>
    <mergeCell ref="E4:O4"/>
    <mergeCell ref="P4:P6"/>
    <mergeCell ref="Q4:U4"/>
    <mergeCell ref="V4:V6"/>
  </mergeCells>
  <dataValidations count="1">
    <dataValidation operator="equal" allowBlank="1" showErrorMessage="1" sqref="Y27:Z27 X7:X18">
      <formula1>0</formula1>
      <formula2>0</formula2>
    </dataValidation>
  </dataValidations>
  <pageMargins left="0.39370078740157483" right="0" top="0" bottom="0" header="0.51181102362204722" footer="0.51181102362204722"/>
  <pageSetup paperSize="9" scale="70" firstPageNumber="0" orientation="landscape" horizontalDpi="300" verticalDpi="300" r:id="rId1"/>
  <headerFooter alignWithMargins="0"/>
  <rowBreaks count="1" manualBreakCount="1">
    <brk id="3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Zeros="0" topLeftCell="A13" workbookViewId="0">
      <selection activeCell="J7" sqref="J7"/>
    </sheetView>
  </sheetViews>
  <sheetFormatPr defaultRowHeight="12.75"/>
  <cols>
    <col min="1" max="1" width="5.5703125" customWidth="1"/>
    <col min="2" max="2" width="19.7109375" customWidth="1"/>
    <col min="4" max="4" width="8" customWidth="1"/>
    <col min="5" max="5" width="7.7109375" customWidth="1"/>
    <col min="6" max="6" width="7" customWidth="1"/>
    <col min="7" max="7" width="7.7109375" customWidth="1"/>
    <col min="8" max="8" width="7.28515625" customWidth="1"/>
    <col min="9" max="9" width="6.85546875" customWidth="1"/>
    <col min="10" max="12" width="7.7109375" customWidth="1"/>
    <col min="13" max="13" width="6.85546875" customWidth="1"/>
    <col min="14" max="14" width="6.42578125" customWidth="1"/>
    <col min="15" max="15" width="8.28515625" customWidth="1"/>
    <col min="16" max="16" width="8.42578125" customWidth="1"/>
    <col min="17" max="21" width="7.7109375" customWidth="1"/>
    <col min="22" max="22" width="6.28515625" customWidth="1"/>
  </cols>
  <sheetData>
    <row r="1" spans="1:22" ht="27">
      <c r="A1" s="163" t="s">
        <v>64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165"/>
    </row>
    <row r="2" spans="1:22" ht="20.25">
      <c r="A2" s="166" t="s">
        <v>65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7"/>
      <c r="V2" s="168"/>
    </row>
    <row r="3" spans="1:22" ht="21" thickBot="1">
      <c r="A3" s="169"/>
      <c r="B3" s="170" t="s">
        <v>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7"/>
      <c r="V3" s="168"/>
    </row>
    <row r="4" spans="1:22" ht="125.25" customHeight="1">
      <c r="A4" s="171" t="s">
        <v>66</v>
      </c>
      <c r="B4" s="172" t="s">
        <v>67</v>
      </c>
      <c r="C4" s="173" t="s">
        <v>68</v>
      </c>
      <c r="D4" s="174" t="s">
        <v>69</v>
      </c>
      <c r="E4" s="175" t="s">
        <v>70</v>
      </c>
      <c r="F4" s="176" t="s">
        <v>71</v>
      </c>
      <c r="G4" s="176" t="s">
        <v>72</v>
      </c>
      <c r="H4" s="176" t="s">
        <v>73</v>
      </c>
      <c r="I4" s="466" t="s">
        <v>74</v>
      </c>
      <c r="J4" s="176" t="s">
        <v>75</v>
      </c>
      <c r="K4" s="177" t="s">
        <v>76</v>
      </c>
      <c r="L4" s="176" t="s">
        <v>77</v>
      </c>
      <c r="M4" s="176" t="s">
        <v>78</v>
      </c>
      <c r="N4" s="176" t="s">
        <v>79</v>
      </c>
      <c r="O4" s="176" t="s">
        <v>80</v>
      </c>
      <c r="P4" s="176" t="s">
        <v>81</v>
      </c>
      <c r="Q4" s="176" t="s">
        <v>82</v>
      </c>
      <c r="R4" s="176" t="s">
        <v>83</v>
      </c>
      <c r="S4" s="176" t="s">
        <v>84</v>
      </c>
      <c r="T4" s="176" t="s">
        <v>85</v>
      </c>
      <c r="U4" s="178" t="s">
        <v>86</v>
      </c>
      <c r="V4" s="179" t="s">
        <v>87</v>
      </c>
    </row>
    <row r="5" spans="1:22" ht="30.75" thickBot="1">
      <c r="A5" s="180"/>
      <c r="B5" s="181"/>
      <c r="C5" s="182"/>
      <c r="D5" s="183"/>
      <c r="E5" s="184" t="s">
        <v>88</v>
      </c>
      <c r="F5" s="185" t="s">
        <v>89</v>
      </c>
      <c r="G5" s="185" t="s">
        <v>90</v>
      </c>
      <c r="H5" s="185" t="s">
        <v>91</v>
      </c>
      <c r="I5" s="185" t="s">
        <v>92</v>
      </c>
      <c r="J5" s="185" t="s">
        <v>93</v>
      </c>
      <c r="K5" s="186" t="s">
        <v>94</v>
      </c>
      <c r="L5" s="185" t="s">
        <v>95</v>
      </c>
      <c r="M5" s="185" t="s">
        <v>96</v>
      </c>
      <c r="N5" s="185" t="s">
        <v>97</v>
      </c>
      <c r="O5" s="185" t="s">
        <v>98</v>
      </c>
      <c r="P5" s="185" t="s">
        <v>99</v>
      </c>
      <c r="Q5" s="185" t="s">
        <v>100</v>
      </c>
      <c r="R5" s="185" t="s">
        <v>101</v>
      </c>
      <c r="S5" s="185" t="s">
        <v>102</v>
      </c>
      <c r="T5" s="185" t="s">
        <v>103</v>
      </c>
      <c r="U5" s="187" t="s">
        <v>104</v>
      </c>
      <c r="V5" s="188" t="s">
        <v>105</v>
      </c>
    </row>
    <row r="6" spans="1:22" ht="18.75">
      <c r="A6" s="189">
        <v>1</v>
      </c>
      <c r="B6" s="190" t="s">
        <v>35</v>
      </c>
      <c r="C6" s="47">
        <v>34244</v>
      </c>
      <c r="D6" s="191">
        <f>SUM(E6:U6)</f>
        <v>198</v>
      </c>
      <c r="E6" s="192">
        <f>'[4]7мес-19г'!E6+'[4]авг-19'!E6</f>
        <v>5</v>
      </c>
      <c r="F6" s="192">
        <f>'[4]7мес-19г'!F6+'[4]авг-19'!F6</f>
        <v>43</v>
      </c>
      <c r="G6" s="192">
        <f>'[4]7мес-19г'!G6+'[4]авг-19'!G6</f>
        <v>0</v>
      </c>
      <c r="H6" s="192">
        <f>'[4]7мес-19г'!H6+'[4]авг-19'!H6</f>
        <v>6</v>
      </c>
      <c r="I6" s="192">
        <f>'[4]7мес-19г'!I6+'[4]авг-19'!I6</f>
        <v>0</v>
      </c>
      <c r="J6" s="192">
        <f>'[4]7мес-19г'!J6+'[4]авг-19'!J6</f>
        <v>2</v>
      </c>
      <c r="K6" s="192">
        <f>'[4]7мес-19г'!K6+'[4]авг-19'!K6</f>
        <v>88</v>
      </c>
      <c r="L6" s="192">
        <f>'[4]7мес-19г'!L6+'[4]авг-19'!L6</f>
        <v>5</v>
      </c>
      <c r="M6" s="192">
        <f>'[4]7мес-19г'!M6+'[4]авг-19'!M6</f>
        <v>12</v>
      </c>
      <c r="N6" s="192">
        <f>'[4]7мес-19г'!N6+'[4]авг-19'!N6</f>
        <v>0</v>
      </c>
      <c r="O6" s="192">
        <f>'[4]7мес-19г'!O6+'[4]авг-19'!O6</f>
        <v>3</v>
      </c>
      <c r="P6" s="192">
        <f>'[4]7мес-19г'!P6+'[4]авг-19'!P6</f>
        <v>5</v>
      </c>
      <c r="Q6" s="192">
        <f>'[4]7мес-19г'!Q6+'[4]авг-19'!Q6</f>
        <v>0</v>
      </c>
      <c r="R6" s="192">
        <f>'[4]7мес-19г'!R6+'[4]авг-19'!R6</f>
        <v>1</v>
      </c>
      <c r="S6" s="192">
        <f>'[4]7мес-19г'!S6+'[4]авг-19'!S6</f>
        <v>0</v>
      </c>
      <c r="T6" s="192">
        <f>'[4]7мес-19г'!T6+'[4]авг-19'!T6</f>
        <v>11</v>
      </c>
      <c r="U6" s="192">
        <f>'[4]7мес-19г'!U6+'[4]авг-19'!U6</f>
        <v>17</v>
      </c>
      <c r="V6" s="192">
        <f>'[4]7мес-19г'!V6+'[4]авг-19'!V6</f>
        <v>1</v>
      </c>
    </row>
    <row r="7" spans="1:22" ht="18.75">
      <c r="A7" s="189">
        <v>2</v>
      </c>
      <c r="B7" s="190" t="s">
        <v>36</v>
      </c>
      <c r="C7" s="47">
        <v>8194</v>
      </c>
      <c r="D7" s="193">
        <f t="shared" ref="D7:D17" si="0">SUM(E7:U7)</f>
        <v>66</v>
      </c>
      <c r="E7" s="192">
        <f>'[4]7мес-19г'!E7+'[4]авг-19'!E7</f>
        <v>1</v>
      </c>
      <c r="F7" s="192">
        <f>'[4]7мес-19г'!F7+'[4]авг-19'!F7</f>
        <v>16</v>
      </c>
      <c r="G7" s="192">
        <f>'[4]7мес-19г'!G7+'[4]авг-19'!G7</f>
        <v>0</v>
      </c>
      <c r="H7" s="192">
        <f>'[4]7мес-19г'!H7+'[4]авг-19'!H7</f>
        <v>0</v>
      </c>
      <c r="I7" s="192">
        <f>'[4]7мес-19г'!I7+'[4]авг-19'!I7</f>
        <v>0</v>
      </c>
      <c r="J7" s="192">
        <f>'[4]7мес-19г'!J7+'[4]авг-19'!J7</f>
        <v>0</v>
      </c>
      <c r="K7" s="192">
        <f>'[4]7мес-19г'!K7+'[4]авг-19'!K7</f>
        <v>28</v>
      </c>
      <c r="L7" s="192">
        <f>'[4]7мес-19г'!L7+'[4]авг-19'!L7</f>
        <v>4</v>
      </c>
      <c r="M7" s="192">
        <f>'[4]7мес-19г'!M7+'[4]авг-19'!M7</f>
        <v>3</v>
      </c>
      <c r="N7" s="192">
        <f>'[4]7мес-19г'!N7+'[4]авг-19'!N7</f>
        <v>0</v>
      </c>
      <c r="O7" s="192">
        <f>'[4]7мес-19г'!O7+'[4]авг-19'!O7</f>
        <v>0</v>
      </c>
      <c r="P7" s="192">
        <f>'[4]7мес-19г'!P7+'[4]авг-19'!P7</f>
        <v>0</v>
      </c>
      <c r="Q7" s="192">
        <f>'[4]7мес-19г'!Q7+'[4]авг-19'!Q7</f>
        <v>0</v>
      </c>
      <c r="R7" s="192">
        <f>'[4]7мес-19г'!R7+'[4]авг-19'!R7</f>
        <v>2</v>
      </c>
      <c r="S7" s="192">
        <f>'[4]7мес-19г'!S7+'[4]авг-19'!S7</f>
        <v>0</v>
      </c>
      <c r="T7" s="192">
        <f>'[4]7мес-19г'!T7+'[4]авг-19'!T7</f>
        <v>1</v>
      </c>
      <c r="U7" s="192">
        <f>'[4]7мес-19г'!U7+'[4]авг-19'!U7</f>
        <v>11</v>
      </c>
      <c r="V7" s="192">
        <f>'[4]7мес-19г'!V7+'[4]авг-19'!V7</f>
        <v>1</v>
      </c>
    </row>
    <row r="8" spans="1:22" ht="18.75">
      <c r="A8" s="189">
        <v>3</v>
      </c>
      <c r="B8" s="190" t="s">
        <v>37</v>
      </c>
      <c r="C8" s="47">
        <v>12447</v>
      </c>
      <c r="D8" s="193">
        <f t="shared" si="0"/>
        <v>111</v>
      </c>
      <c r="E8" s="192">
        <f>'[4]7мес-19г'!E8+'[4]авг-19'!E8</f>
        <v>1</v>
      </c>
      <c r="F8" s="192">
        <f>'[4]7мес-19г'!F8+'[4]авг-19'!F8</f>
        <v>14</v>
      </c>
      <c r="G8" s="192">
        <f>'[4]7мес-19г'!G8+'[4]авг-19'!G8</f>
        <v>0</v>
      </c>
      <c r="H8" s="192">
        <f>'[4]7мес-19г'!H8+'[4]авг-19'!H8</f>
        <v>2</v>
      </c>
      <c r="I8" s="192">
        <f>'[4]7мес-19г'!I8+'[4]авг-19'!I8</f>
        <v>0</v>
      </c>
      <c r="J8" s="192">
        <f>'[4]7мес-19г'!J8+'[4]авг-19'!J8</f>
        <v>9</v>
      </c>
      <c r="K8" s="192">
        <f>'[4]7мес-19г'!K8+'[4]авг-19'!K8</f>
        <v>54</v>
      </c>
      <c r="L8" s="192">
        <f>'[4]7мес-19г'!L8+'[4]авг-19'!L8</f>
        <v>3</v>
      </c>
      <c r="M8" s="192">
        <f>'[4]7мес-19г'!M8+'[4]авг-19'!M8</f>
        <v>4</v>
      </c>
      <c r="N8" s="192">
        <f>'[4]7мес-19г'!N8+'[4]авг-19'!N8</f>
        <v>0</v>
      </c>
      <c r="O8" s="192">
        <f>'[4]7мес-19г'!O8+'[4]авг-19'!O8</f>
        <v>0</v>
      </c>
      <c r="P8" s="192">
        <f>'[4]7мес-19г'!P8+'[4]авг-19'!P8</f>
        <v>3</v>
      </c>
      <c r="Q8" s="192">
        <f>'[4]7мес-19г'!Q8+'[4]авг-19'!Q8</f>
        <v>0</v>
      </c>
      <c r="R8" s="192">
        <f>'[4]7мес-19г'!R8+'[4]авг-19'!R8</f>
        <v>0</v>
      </c>
      <c r="S8" s="192">
        <f>'[4]7мес-19г'!S8+'[4]авг-19'!S8</f>
        <v>0</v>
      </c>
      <c r="T8" s="192">
        <f>'[4]7мес-19г'!T8+'[4]авг-19'!T8</f>
        <v>11</v>
      </c>
      <c r="U8" s="192">
        <f>'[4]7мес-19г'!U8+'[4]авг-19'!U8</f>
        <v>10</v>
      </c>
      <c r="V8" s="192">
        <f>'[4]7мес-19г'!V8+'[4]авг-19'!V8</f>
        <v>0</v>
      </c>
    </row>
    <row r="9" spans="1:22" ht="18.75">
      <c r="A9" s="189">
        <v>4</v>
      </c>
      <c r="B9" s="190" t="s">
        <v>38</v>
      </c>
      <c r="C9" s="47">
        <v>13729.5</v>
      </c>
      <c r="D9" s="193">
        <f t="shared" si="0"/>
        <v>97</v>
      </c>
      <c r="E9" s="192">
        <f>'[4]7мес-19г'!E9+'[4]авг-19'!E9</f>
        <v>2</v>
      </c>
      <c r="F9" s="192">
        <f>'[4]7мес-19г'!F9+'[4]авг-19'!F9</f>
        <v>17</v>
      </c>
      <c r="G9" s="192">
        <f>'[4]7мес-19г'!G9+'[4]авг-19'!G9</f>
        <v>0</v>
      </c>
      <c r="H9" s="192">
        <f>'[4]7мес-19г'!H9+'[4]авг-19'!H9</f>
        <v>1</v>
      </c>
      <c r="I9" s="192">
        <f>'[4]7мес-19г'!I9+'[4]авг-19'!I9</f>
        <v>0</v>
      </c>
      <c r="J9" s="192">
        <f>'[4]7мес-19г'!J9+'[4]авг-19'!J9</f>
        <v>12</v>
      </c>
      <c r="K9" s="192">
        <f>'[4]7мес-19г'!K9+'[4]авг-19'!K9</f>
        <v>31</v>
      </c>
      <c r="L9" s="192">
        <f>'[4]7мес-19г'!L9+'[4]авг-19'!L9</f>
        <v>3</v>
      </c>
      <c r="M9" s="192">
        <f>'[4]7мес-19г'!M9+'[4]авг-19'!M9</f>
        <v>5</v>
      </c>
      <c r="N9" s="192">
        <f>'[4]7мес-19г'!N9+'[4]авг-19'!N9</f>
        <v>0</v>
      </c>
      <c r="O9" s="192">
        <f>'[4]7мес-19г'!O9+'[4]авг-19'!O9</f>
        <v>0</v>
      </c>
      <c r="P9" s="192">
        <f>'[4]7мес-19г'!P9+'[4]авг-19'!P9</f>
        <v>2</v>
      </c>
      <c r="Q9" s="192">
        <f>'[4]7мес-19г'!Q9+'[4]авг-19'!Q9</f>
        <v>0</v>
      </c>
      <c r="R9" s="192">
        <f>'[4]7мес-19г'!R9+'[4]авг-19'!R9</f>
        <v>0</v>
      </c>
      <c r="S9" s="192">
        <f>'[4]7мес-19г'!S9+'[4]авг-19'!S9</f>
        <v>0</v>
      </c>
      <c r="T9" s="192">
        <f>'[4]7мес-19г'!T9+'[4]авг-19'!T9</f>
        <v>9</v>
      </c>
      <c r="U9" s="192">
        <f>'[4]7мес-19г'!U9+'[4]авг-19'!U9</f>
        <v>15</v>
      </c>
      <c r="V9" s="192">
        <f>'[4]7мес-19г'!V9+'[4]авг-19'!V9</f>
        <v>2</v>
      </c>
    </row>
    <row r="10" spans="1:22" ht="18.75">
      <c r="A10" s="189">
        <v>5</v>
      </c>
      <c r="B10" s="190" t="s">
        <v>39</v>
      </c>
      <c r="C10" s="47">
        <v>14225</v>
      </c>
      <c r="D10" s="193">
        <f t="shared" si="0"/>
        <v>119</v>
      </c>
      <c r="E10" s="192">
        <f>'[4]7мес-19г'!E10+'[4]авг-19'!E10</f>
        <v>0</v>
      </c>
      <c r="F10" s="192">
        <f>'[4]7мес-19г'!F10+'[4]авг-19'!F10</f>
        <v>14</v>
      </c>
      <c r="G10" s="192">
        <f>'[4]7мес-19г'!G10+'[4]авг-19'!G10</f>
        <v>0</v>
      </c>
      <c r="H10" s="192">
        <f>'[4]7мес-19г'!H10+'[4]авг-19'!H10</f>
        <v>5</v>
      </c>
      <c r="I10" s="192">
        <f>'[4]7мес-19г'!I10+'[4]авг-19'!I10</f>
        <v>0</v>
      </c>
      <c r="J10" s="192">
        <f>'[4]7мес-19г'!J10+'[4]авг-19'!J10</f>
        <v>5</v>
      </c>
      <c r="K10" s="192">
        <f>'[4]7мес-19г'!K10+'[4]авг-19'!K10</f>
        <v>40</v>
      </c>
      <c r="L10" s="192">
        <f>'[4]7мес-19г'!L10+'[4]авг-19'!L10</f>
        <v>6</v>
      </c>
      <c r="M10" s="192">
        <f>'[4]7мес-19г'!M10+'[4]авг-19'!M10</f>
        <v>4</v>
      </c>
      <c r="N10" s="192">
        <f>'[4]7мес-19г'!N10+'[4]авг-19'!N10</f>
        <v>0</v>
      </c>
      <c r="O10" s="192">
        <f>'[4]7мес-19г'!O10+'[4]авг-19'!O10</f>
        <v>0</v>
      </c>
      <c r="P10" s="192">
        <f>'[4]7мес-19г'!P10+'[4]авг-19'!P10</f>
        <v>13</v>
      </c>
      <c r="Q10" s="192">
        <f>'[4]7мес-19г'!Q10+'[4]авг-19'!Q10</f>
        <v>0</v>
      </c>
      <c r="R10" s="192">
        <f>'[4]7мес-19г'!R10+'[4]авг-19'!R10</f>
        <v>0</v>
      </c>
      <c r="S10" s="192">
        <f>'[4]7мес-19г'!S10+'[4]авг-19'!S10</f>
        <v>1</v>
      </c>
      <c r="T10" s="192">
        <f>'[4]7мес-19г'!T10+'[4]авг-19'!T10</f>
        <v>10</v>
      </c>
      <c r="U10" s="192">
        <f>'[4]7мес-19г'!U10+'[4]авг-19'!U10</f>
        <v>21</v>
      </c>
      <c r="V10" s="192">
        <f>'[4]7мес-19г'!V10+'[4]авг-19'!V10</f>
        <v>0</v>
      </c>
    </row>
    <row r="11" spans="1:22" ht="18.75">
      <c r="A11" s="189">
        <v>6</v>
      </c>
      <c r="B11" s="190" t="s">
        <v>40</v>
      </c>
      <c r="C11" s="47">
        <v>11692</v>
      </c>
      <c r="D11" s="193">
        <f t="shared" si="0"/>
        <v>73</v>
      </c>
      <c r="E11" s="192">
        <f>'[4]7мес-19г'!E11+'[4]авг-19'!E11</f>
        <v>0</v>
      </c>
      <c r="F11" s="192">
        <f>'[4]7мес-19г'!F11+'[4]авг-19'!F11</f>
        <v>13</v>
      </c>
      <c r="G11" s="192">
        <f>'[4]7мес-19г'!G11+'[4]авг-19'!G11</f>
        <v>0</v>
      </c>
      <c r="H11" s="192">
        <f>'[4]7мес-19г'!H11+'[4]авг-19'!H11</f>
        <v>0</v>
      </c>
      <c r="I11" s="192">
        <f>'[4]7мес-19г'!I11+'[4]авг-19'!I11</f>
        <v>0</v>
      </c>
      <c r="J11" s="192">
        <f>'[4]7мес-19г'!J11+'[4]авг-19'!J11</f>
        <v>2</v>
      </c>
      <c r="K11" s="192">
        <f>'[4]7мес-19г'!K11+'[4]авг-19'!K11</f>
        <v>31</v>
      </c>
      <c r="L11" s="192">
        <f>'[4]7мес-19г'!L11+'[4]авг-19'!L11</f>
        <v>2</v>
      </c>
      <c r="M11" s="192">
        <f>'[4]7мес-19г'!M11+'[4]авг-19'!M11</f>
        <v>5</v>
      </c>
      <c r="N11" s="192">
        <f>'[4]7мес-19г'!N11+'[4]авг-19'!N11</f>
        <v>0</v>
      </c>
      <c r="O11" s="192">
        <f>'[4]7мес-19г'!O11+'[4]авг-19'!O11</f>
        <v>0</v>
      </c>
      <c r="P11" s="192">
        <f>'[4]7мес-19г'!P11+'[4]авг-19'!P11</f>
        <v>0</v>
      </c>
      <c r="Q11" s="192">
        <f>'[4]7мес-19г'!Q11+'[4]авг-19'!Q11</f>
        <v>0</v>
      </c>
      <c r="R11" s="192">
        <f>'[4]7мес-19г'!R11+'[4]авг-19'!R11</f>
        <v>1</v>
      </c>
      <c r="S11" s="192">
        <f>'[4]7мес-19г'!S11+'[4]авг-19'!S11</f>
        <v>1</v>
      </c>
      <c r="T11" s="192">
        <f>'[4]7мес-19г'!T11+'[4]авг-19'!T11</f>
        <v>4</v>
      </c>
      <c r="U11" s="192">
        <f>'[4]7мес-19г'!U11+'[4]авг-19'!U11</f>
        <v>14</v>
      </c>
      <c r="V11" s="192">
        <f>'[4]7мес-19г'!V11+'[4]авг-19'!V11</f>
        <v>0</v>
      </c>
    </row>
    <row r="12" spans="1:22" ht="18.75">
      <c r="A12" s="189">
        <v>7</v>
      </c>
      <c r="B12" s="190" t="s">
        <v>41</v>
      </c>
      <c r="C12" s="47">
        <v>19389</v>
      </c>
      <c r="D12" s="193">
        <f t="shared" si="0"/>
        <v>80</v>
      </c>
      <c r="E12" s="192">
        <f>'[4]7мес-19г'!E12+'[4]авг-19'!E12</f>
        <v>2</v>
      </c>
      <c r="F12" s="192">
        <f>'[4]7мес-19г'!F12+'[4]авг-19'!F12</f>
        <v>16</v>
      </c>
      <c r="G12" s="192">
        <f>'[4]7мес-19г'!G12+'[4]авг-19'!G12</f>
        <v>0</v>
      </c>
      <c r="H12" s="192">
        <f>'[4]7мес-19г'!H12+'[4]авг-19'!H12</f>
        <v>0</v>
      </c>
      <c r="I12" s="192">
        <f>'[4]7мес-19г'!I12+'[4]авг-19'!I12</f>
        <v>0</v>
      </c>
      <c r="J12" s="192">
        <f>'[4]7мес-19г'!J12+'[4]авг-19'!J12</f>
        <v>2</v>
      </c>
      <c r="K12" s="192">
        <f>'[4]7мес-19г'!K12+'[4]авг-19'!K12</f>
        <v>33</v>
      </c>
      <c r="L12" s="192">
        <f>'[4]7мес-19г'!L12+'[4]авг-19'!L12</f>
        <v>2</v>
      </c>
      <c r="M12" s="192">
        <f>'[4]7мес-19г'!M12+'[4]авг-19'!M12</f>
        <v>4</v>
      </c>
      <c r="N12" s="192">
        <f>'[4]7мес-19г'!N12+'[4]авг-19'!N12</f>
        <v>0</v>
      </c>
      <c r="O12" s="192">
        <f>'[4]7мес-19г'!O12+'[4]авг-19'!O12</f>
        <v>0</v>
      </c>
      <c r="P12" s="192">
        <f>'[4]7мес-19г'!P12+'[4]авг-19'!P12</f>
        <v>2</v>
      </c>
      <c r="Q12" s="192">
        <f>'[4]7мес-19г'!Q12+'[4]авг-19'!Q12</f>
        <v>0</v>
      </c>
      <c r="R12" s="192">
        <f>'[4]7мес-19г'!R12+'[4]авг-19'!R12</f>
        <v>0</v>
      </c>
      <c r="S12" s="192">
        <f>'[4]7мес-19г'!S12+'[4]авг-19'!S12</f>
        <v>1</v>
      </c>
      <c r="T12" s="192">
        <f>'[4]7мес-19г'!T12+'[4]авг-19'!T12</f>
        <v>1</v>
      </c>
      <c r="U12" s="192">
        <f>'[4]7мес-19г'!U12+'[4]авг-19'!U12</f>
        <v>17</v>
      </c>
      <c r="V12" s="192">
        <f>'[4]7мес-19г'!V12+'[4]авг-19'!V12</f>
        <v>1</v>
      </c>
    </row>
    <row r="13" spans="1:22" ht="18.75">
      <c r="A13" s="189">
        <v>8</v>
      </c>
      <c r="B13" s="190" t="s">
        <v>42</v>
      </c>
      <c r="C13" s="47">
        <v>14585</v>
      </c>
      <c r="D13" s="193">
        <f t="shared" si="0"/>
        <v>88</v>
      </c>
      <c r="E13" s="192">
        <f>'[4]7мес-19г'!E13+'[4]авг-19'!E13</f>
        <v>1</v>
      </c>
      <c r="F13" s="192">
        <f>'[4]7мес-19г'!F13+'[4]авг-19'!F13</f>
        <v>10</v>
      </c>
      <c r="G13" s="192">
        <f>'[4]7мес-19г'!G13+'[4]авг-19'!G13</f>
        <v>0</v>
      </c>
      <c r="H13" s="192">
        <f>'[4]7мес-19г'!H13+'[4]авг-19'!H13</f>
        <v>0</v>
      </c>
      <c r="I13" s="192">
        <f>'[4]7мес-19г'!I13+'[4]авг-19'!I13</f>
        <v>0</v>
      </c>
      <c r="J13" s="192">
        <f>'[4]7мес-19г'!J13+'[4]авг-19'!J13</f>
        <v>2</v>
      </c>
      <c r="K13" s="192">
        <f>'[4]7мес-19г'!K13+'[4]авг-19'!K13</f>
        <v>39</v>
      </c>
      <c r="L13" s="192">
        <f>'[4]7мес-19г'!L13+'[4]авг-19'!L13</f>
        <v>5</v>
      </c>
      <c r="M13" s="192">
        <f>'[4]7мес-19г'!M13+'[4]авг-19'!M13</f>
        <v>3</v>
      </c>
      <c r="N13" s="192">
        <f>'[4]7мес-19г'!N13+'[4]авг-19'!N13</f>
        <v>0</v>
      </c>
      <c r="O13" s="192">
        <f>'[4]7мес-19г'!O13+'[4]авг-19'!O13</f>
        <v>0</v>
      </c>
      <c r="P13" s="192">
        <f>'[4]7мес-19г'!P13+'[4]авг-19'!P13</f>
        <v>3</v>
      </c>
      <c r="Q13" s="192">
        <f>'[4]7мес-19г'!Q13+'[4]авг-19'!Q13</f>
        <v>0</v>
      </c>
      <c r="R13" s="192">
        <f>'[4]7мес-19г'!R13+'[4]авг-19'!R13</f>
        <v>0</v>
      </c>
      <c r="S13" s="192">
        <f>'[4]7мес-19г'!S13+'[4]авг-19'!S13</f>
        <v>0</v>
      </c>
      <c r="T13" s="192">
        <f>'[4]7мес-19г'!T13+'[4]авг-19'!T13</f>
        <v>16</v>
      </c>
      <c r="U13" s="192">
        <f>'[4]7мес-19г'!U13+'[4]авг-19'!U13</f>
        <v>9</v>
      </c>
      <c r="V13" s="192">
        <f>'[4]7мес-19г'!V13+'[4]авг-19'!V13</f>
        <v>0</v>
      </c>
    </row>
    <row r="14" spans="1:22" ht="18.75">
      <c r="A14" s="189">
        <v>9</v>
      </c>
      <c r="B14" s="190" t="s">
        <v>43</v>
      </c>
      <c r="C14" s="47">
        <v>16149</v>
      </c>
      <c r="D14" s="193">
        <f t="shared" si="0"/>
        <v>143</v>
      </c>
      <c r="E14" s="192">
        <f>'[4]7мес-19г'!E14+'[4]авг-19'!E14</f>
        <v>0</v>
      </c>
      <c r="F14" s="192">
        <f>'[4]7мес-19г'!F14+'[4]авг-19'!F14</f>
        <v>25</v>
      </c>
      <c r="G14" s="192">
        <f>'[4]7мес-19г'!G14+'[4]авг-19'!G14</f>
        <v>0</v>
      </c>
      <c r="H14" s="192">
        <f>'[4]7мес-19г'!H14+'[4]авг-19'!H14</f>
        <v>3</v>
      </c>
      <c r="I14" s="192">
        <f>'[4]7мес-19г'!I14+'[4]авг-19'!I14</f>
        <v>0</v>
      </c>
      <c r="J14" s="192">
        <f>'[4]7мес-19г'!J14+'[4]авг-19'!J14</f>
        <v>2</v>
      </c>
      <c r="K14" s="192">
        <f>'[4]7мес-19г'!K14+'[4]авг-19'!K14</f>
        <v>48</v>
      </c>
      <c r="L14" s="192">
        <f>'[4]7мес-19г'!L14+'[4]авг-19'!L14</f>
        <v>5</v>
      </c>
      <c r="M14" s="192">
        <f>'[4]7мес-19г'!M14+'[4]авг-19'!M14</f>
        <v>7</v>
      </c>
      <c r="N14" s="192">
        <f>'[4]7мес-19г'!N14+'[4]авг-19'!N14</f>
        <v>0</v>
      </c>
      <c r="O14" s="192">
        <f>'[4]7мес-19г'!O14+'[4]авг-19'!O14</f>
        <v>2</v>
      </c>
      <c r="P14" s="192">
        <f>'[4]7мес-19г'!P14+'[4]авг-19'!P14</f>
        <v>1</v>
      </c>
      <c r="Q14" s="192">
        <f>'[4]7мес-19г'!Q14+'[4]авг-19'!Q14</f>
        <v>0</v>
      </c>
      <c r="R14" s="192">
        <f>'[4]7мес-19г'!R14+'[4]авг-19'!R14</f>
        <v>2</v>
      </c>
      <c r="S14" s="192">
        <f>'[4]7мес-19г'!S14+'[4]авг-19'!S14</f>
        <v>0</v>
      </c>
      <c r="T14" s="192">
        <f>'[4]7мес-19г'!T14+'[4]авг-19'!T14</f>
        <v>32</v>
      </c>
      <c r="U14" s="192">
        <f>'[4]7мес-19г'!U14+'[4]авг-19'!U14</f>
        <v>16</v>
      </c>
      <c r="V14" s="192">
        <f>'[4]7мес-19г'!V14+'[4]авг-19'!V14</f>
        <v>0</v>
      </c>
    </row>
    <row r="15" spans="1:22" ht="18.75">
      <c r="A15" s="189">
        <v>10</v>
      </c>
      <c r="B15" s="194" t="s">
        <v>44</v>
      </c>
      <c r="C15" s="47">
        <v>10508.5</v>
      </c>
      <c r="D15" s="193">
        <f t="shared" si="0"/>
        <v>82</v>
      </c>
      <c r="E15" s="192">
        <f>'[4]7мес-19г'!E15+'[4]авг-19'!E15</f>
        <v>0</v>
      </c>
      <c r="F15" s="192">
        <f>'[4]7мес-19г'!F15+'[4]авг-19'!F15</f>
        <v>16</v>
      </c>
      <c r="G15" s="192">
        <f>'[4]7мес-19г'!G15+'[4]авг-19'!G15</f>
        <v>0</v>
      </c>
      <c r="H15" s="192">
        <f>'[4]7мес-19г'!H15+'[4]авг-19'!H15</f>
        <v>1</v>
      </c>
      <c r="I15" s="192">
        <f>'[4]7мес-19г'!I15+'[4]авг-19'!I15</f>
        <v>0</v>
      </c>
      <c r="J15" s="192">
        <f>'[4]7мес-19г'!J15+'[4]авг-19'!J15</f>
        <v>1</v>
      </c>
      <c r="K15" s="192">
        <f>'[4]7мес-19г'!K15+'[4]авг-19'!K15</f>
        <v>47</v>
      </c>
      <c r="L15" s="192">
        <f>'[4]7мес-19г'!L15+'[4]авг-19'!L15</f>
        <v>1</v>
      </c>
      <c r="M15" s="192">
        <f>'[4]7мес-19г'!M15+'[4]авг-19'!M15</f>
        <v>5</v>
      </c>
      <c r="N15" s="192">
        <f>'[4]7мес-19г'!N15+'[4]авг-19'!N15</f>
        <v>0</v>
      </c>
      <c r="O15" s="192">
        <f>'[4]7мес-19г'!O15+'[4]авг-19'!O15</f>
        <v>0</v>
      </c>
      <c r="P15" s="192">
        <f>'[4]7мес-19г'!P15+'[4]авг-19'!P15</f>
        <v>1</v>
      </c>
      <c r="Q15" s="192">
        <f>'[4]7мес-19г'!Q15+'[4]авг-19'!Q15</f>
        <v>0</v>
      </c>
      <c r="R15" s="192">
        <f>'[4]7мес-19г'!R15+'[4]авг-19'!R15</f>
        <v>0</v>
      </c>
      <c r="S15" s="192">
        <f>'[4]7мес-19г'!S15+'[4]авг-19'!S15</f>
        <v>0</v>
      </c>
      <c r="T15" s="192">
        <f>'[4]7мес-19г'!T15+'[4]авг-19'!T15</f>
        <v>3</v>
      </c>
      <c r="U15" s="192">
        <f>'[4]7мес-19г'!U15+'[4]авг-19'!U15</f>
        <v>7</v>
      </c>
      <c r="V15" s="192">
        <f>'[4]7мес-19г'!V15+'[4]авг-19'!V15</f>
        <v>0</v>
      </c>
    </row>
    <row r="16" spans="1:22" ht="18.75">
      <c r="A16" s="195" t="s">
        <v>106</v>
      </c>
      <c r="B16" s="196" t="s">
        <v>45</v>
      </c>
      <c r="C16" s="64">
        <v>155163</v>
      </c>
      <c r="D16" s="197">
        <f>SUM(D6:D15)</f>
        <v>1057</v>
      </c>
      <c r="E16" s="197">
        <f t="shared" ref="E16:V16" si="1">SUM(E6:E15)</f>
        <v>12</v>
      </c>
      <c r="F16" s="197">
        <f t="shared" si="1"/>
        <v>184</v>
      </c>
      <c r="G16" s="197">
        <f t="shared" si="1"/>
        <v>0</v>
      </c>
      <c r="H16" s="197">
        <f t="shared" si="1"/>
        <v>18</v>
      </c>
      <c r="I16" s="197">
        <f t="shared" si="1"/>
        <v>0</v>
      </c>
      <c r="J16" s="197">
        <f t="shared" si="1"/>
        <v>37</v>
      </c>
      <c r="K16" s="197">
        <f t="shared" si="1"/>
        <v>439</v>
      </c>
      <c r="L16" s="197">
        <f t="shared" si="1"/>
        <v>36</v>
      </c>
      <c r="M16" s="197">
        <f t="shared" si="1"/>
        <v>52</v>
      </c>
      <c r="N16" s="197">
        <f t="shared" si="1"/>
        <v>0</v>
      </c>
      <c r="O16" s="197">
        <f t="shared" si="1"/>
        <v>5</v>
      </c>
      <c r="P16" s="197">
        <f t="shared" si="1"/>
        <v>30</v>
      </c>
      <c r="Q16" s="197">
        <f t="shared" si="1"/>
        <v>0</v>
      </c>
      <c r="R16" s="197">
        <f t="shared" si="1"/>
        <v>6</v>
      </c>
      <c r="S16" s="197">
        <f t="shared" si="1"/>
        <v>3</v>
      </c>
      <c r="T16" s="197">
        <f t="shared" si="1"/>
        <v>98</v>
      </c>
      <c r="U16" s="197">
        <f t="shared" si="1"/>
        <v>137</v>
      </c>
      <c r="V16" s="197">
        <f t="shared" si="1"/>
        <v>5</v>
      </c>
    </row>
    <row r="17" spans="1:22" ht="18.75">
      <c r="A17" s="189">
        <v>11</v>
      </c>
      <c r="B17" s="190" t="s">
        <v>107</v>
      </c>
      <c r="C17" s="77">
        <v>63983</v>
      </c>
      <c r="D17" s="193">
        <f t="shared" si="0"/>
        <v>416</v>
      </c>
      <c r="E17" s="192">
        <f>'[4]7мес-19г'!E17+'[4]авг-19'!E17</f>
        <v>7</v>
      </c>
      <c r="F17" s="192">
        <f>'[4]7мес-19г'!F17+'[4]авг-19'!F17</f>
        <v>90</v>
      </c>
      <c r="G17" s="192">
        <f>'[4]7мес-19г'!G17+'[4]авг-19'!G17</f>
        <v>1</v>
      </c>
      <c r="H17" s="192">
        <f>'[4]7мес-19г'!H17+'[4]авг-19'!H17</f>
        <v>2</v>
      </c>
      <c r="I17" s="192">
        <f>'[4]7мес-19г'!I17+'[4]авг-19'!I17</f>
        <v>0</v>
      </c>
      <c r="J17" s="192">
        <f>'[4]7мес-19г'!J17+'[4]авг-19'!J17</f>
        <v>5</v>
      </c>
      <c r="K17" s="192">
        <f>'[4]7мес-19г'!K17+'[4]авг-19'!K17</f>
        <v>181</v>
      </c>
      <c r="L17" s="192">
        <f>'[4]7мес-19г'!L17+'[4]авг-19'!L17</f>
        <v>18</v>
      </c>
      <c r="M17" s="192">
        <f>'[4]7мес-19г'!M17+'[4]авг-19'!M17</f>
        <v>18</v>
      </c>
      <c r="N17" s="192">
        <f>'[4]7мес-19г'!N17+'[4]авг-19'!N17</f>
        <v>1</v>
      </c>
      <c r="O17" s="192">
        <f>'[4]7мес-19г'!O17+'[4]авг-19'!O17</f>
        <v>1</v>
      </c>
      <c r="P17" s="192">
        <f>'[4]7мес-19г'!P17+'[4]авг-19'!P17</f>
        <v>12</v>
      </c>
      <c r="Q17" s="192">
        <f>'[4]7мес-19г'!Q17+'[4]авг-19'!Q17</f>
        <v>0</v>
      </c>
      <c r="R17" s="192">
        <f>'[4]7мес-19г'!R17+'[4]авг-19'!R17</f>
        <v>3</v>
      </c>
      <c r="S17" s="192">
        <f>'[4]7мес-19г'!S17+'[4]авг-19'!S17</f>
        <v>2</v>
      </c>
      <c r="T17" s="192">
        <f>'[4]7мес-19г'!T17+'[4]авг-19'!T17</f>
        <v>31</v>
      </c>
      <c r="U17" s="192">
        <f>'[4]7мес-19г'!U17+'[4]авг-19'!U17</f>
        <v>44</v>
      </c>
      <c r="V17" s="192">
        <f>'[4]7мес-19г'!V17+'[4]авг-19'!V17</f>
        <v>3</v>
      </c>
    </row>
    <row r="18" spans="1:22" ht="39" customHeight="1">
      <c r="A18" s="463" t="s">
        <v>189</v>
      </c>
      <c r="B18" s="464"/>
      <c r="C18" s="84">
        <v>219146</v>
      </c>
      <c r="D18" s="199">
        <f>D16+D17</f>
        <v>1473</v>
      </c>
      <c r="E18" s="199">
        <f t="shared" ref="E18:V18" si="2">E16+E17</f>
        <v>19</v>
      </c>
      <c r="F18" s="199">
        <f t="shared" si="2"/>
        <v>274</v>
      </c>
      <c r="G18" s="199">
        <f t="shared" si="2"/>
        <v>1</v>
      </c>
      <c r="H18" s="199">
        <f t="shared" si="2"/>
        <v>20</v>
      </c>
      <c r="I18" s="199">
        <f t="shared" si="2"/>
        <v>0</v>
      </c>
      <c r="J18" s="199">
        <f t="shared" si="2"/>
        <v>42</v>
      </c>
      <c r="K18" s="199">
        <f t="shared" si="2"/>
        <v>620</v>
      </c>
      <c r="L18" s="199">
        <f t="shared" si="2"/>
        <v>54</v>
      </c>
      <c r="M18" s="199">
        <f t="shared" si="2"/>
        <v>70</v>
      </c>
      <c r="N18" s="199">
        <f t="shared" si="2"/>
        <v>1</v>
      </c>
      <c r="O18" s="199">
        <f t="shared" si="2"/>
        <v>6</v>
      </c>
      <c r="P18" s="199">
        <f t="shared" si="2"/>
        <v>42</v>
      </c>
      <c r="Q18" s="199">
        <f t="shared" si="2"/>
        <v>0</v>
      </c>
      <c r="R18" s="199">
        <f t="shared" si="2"/>
        <v>9</v>
      </c>
      <c r="S18" s="199">
        <f t="shared" si="2"/>
        <v>5</v>
      </c>
      <c r="T18" s="199">
        <f t="shared" si="2"/>
        <v>129</v>
      </c>
      <c r="U18" s="199">
        <f t="shared" si="2"/>
        <v>181</v>
      </c>
      <c r="V18" s="199">
        <f t="shared" si="2"/>
        <v>8</v>
      </c>
    </row>
    <row r="19" spans="1:22" ht="33.75" customHeight="1">
      <c r="A19" s="200" t="s">
        <v>109</v>
      </c>
      <c r="B19" s="200"/>
      <c r="C19" s="200"/>
      <c r="D19" s="201">
        <v>1</v>
      </c>
      <c r="E19" s="202">
        <f>E18/$D18</f>
        <v>1.2898845892735914E-2</v>
      </c>
      <c r="F19" s="202">
        <f t="shared" ref="F19:V19" si="3">F18/$D18</f>
        <v>0.18601493550577053</v>
      </c>
      <c r="G19" s="202">
        <f t="shared" si="3"/>
        <v>6.7888662593346908E-4</v>
      </c>
      <c r="H19" s="202">
        <f t="shared" si="3"/>
        <v>1.3577732518669382E-2</v>
      </c>
      <c r="I19" s="202">
        <f t="shared" si="3"/>
        <v>0</v>
      </c>
      <c r="J19" s="202">
        <f t="shared" si="3"/>
        <v>2.8513238289205704E-2</v>
      </c>
      <c r="K19" s="202">
        <f t="shared" si="3"/>
        <v>0.42090970807875083</v>
      </c>
      <c r="L19" s="202">
        <f t="shared" si="3"/>
        <v>3.6659877800407331E-2</v>
      </c>
      <c r="M19" s="202">
        <f t="shared" si="3"/>
        <v>4.7522063815342838E-2</v>
      </c>
      <c r="N19" s="202">
        <f t="shared" si="3"/>
        <v>6.7888662593346908E-4</v>
      </c>
      <c r="O19" s="202">
        <f t="shared" si="3"/>
        <v>4.0733197556008143E-3</v>
      </c>
      <c r="P19" s="202">
        <f t="shared" si="3"/>
        <v>2.8513238289205704E-2</v>
      </c>
      <c r="Q19" s="202">
        <f t="shared" si="3"/>
        <v>0</v>
      </c>
      <c r="R19" s="202">
        <f t="shared" si="3"/>
        <v>6.1099796334012219E-3</v>
      </c>
      <c r="S19" s="202">
        <f t="shared" si="3"/>
        <v>3.3944331296673455E-3</v>
      </c>
      <c r="T19" s="202">
        <f t="shared" si="3"/>
        <v>8.7576374745417518E-2</v>
      </c>
      <c r="U19" s="202">
        <f t="shared" si="3"/>
        <v>0.12287847929395791</v>
      </c>
      <c r="V19" s="202">
        <f t="shared" si="3"/>
        <v>5.4310930074677527E-3</v>
      </c>
    </row>
    <row r="20" spans="1:22" ht="37.5" customHeight="1" thickBot="1">
      <c r="A20" s="203" t="s">
        <v>110</v>
      </c>
      <c r="B20" s="203"/>
      <c r="C20" s="203"/>
      <c r="D20" s="204">
        <f>D18*100000/$C18*1.502</f>
        <v>1009.576264225676</v>
      </c>
      <c r="E20" s="204">
        <f t="shared" ref="E20:V20" si="4">E18*100000/$C18*1.502</f>
        <v>13.02236864921103</v>
      </c>
      <c r="F20" s="204">
        <f t="shared" si="4"/>
        <v>187.79626367809587</v>
      </c>
      <c r="G20" s="204">
        <f t="shared" si="4"/>
        <v>0.68538782364268569</v>
      </c>
      <c r="H20" s="204">
        <f t="shared" si="4"/>
        <v>13.707756472853713</v>
      </c>
      <c r="I20" s="204">
        <f t="shared" si="4"/>
        <v>0</v>
      </c>
      <c r="J20" s="204">
        <f t="shared" si="4"/>
        <v>28.786288592992797</v>
      </c>
      <c r="K20" s="204">
        <f t="shared" si="4"/>
        <v>424.94045065846512</v>
      </c>
      <c r="L20" s="204">
        <f t="shared" si="4"/>
        <v>37.010942476705026</v>
      </c>
      <c r="M20" s="204">
        <f t="shared" si="4"/>
        <v>47.977147654988002</v>
      </c>
      <c r="N20" s="204">
        <f t="shared" si="4"/>
        <v>0.68538782364268569</v>
      </c>
      <c r="O20" s="204">
        <f t="shared" si="4"/>
        <v>4.1123269418561144</v>
      </c>
      <c r="P20" s="204">
        <f t="shared" si="4"/>
        <v>28.786288592992797</v>
      </c>
      <c r="Q20" s="204"/>
      <c r="R20" s="204">
        <f>9*100000/2032*1.502</f>
        <v>665.25590551181108</v>
      </c>
      <c r="S20" s="204">
        <f t="shared" si="4"/>
        <v>3.4269391182134283</v>
      </c>
      <c r="T20" s="204">
        <f t="shared" si="4"/>
        <v>88.415029249906453</v>
      </c>
      <c r="U20" s="204">
        <f t="shared" si="4"/>
        <v>124.05519607932611</v>
      </c>
      <c r="V20" s="204">
        <f t="shared" si="4"/>
        <v>5.4831025891414855</v>
      </c>
    </row>
    <row r="21" spans="1:22" ht="23.25" customHeight="1" thickBot="1">
      <c r="A21" s="205" t="s">
        <v>111</v>
      </c>
      <c r="B21" s="205"/>
      <c r="C21" s="205"/>
      <c r="D21" s="206">
        <v>1017.7</v>
      </c>
      <c r="E21" s="206">
        <v>14.440489407240387</v>
      </c>
      <c r="F21" s="206">
        <v>146.5</v>
      </c>
      <c r="G21" s="206">
        <v>1.4</v>
      </c>
      <c r="H21" s="206">
        <v>15.1</v>
      </c>
      <c r="I21" s="206">
        <v>0</v>
      </c>
      <c r="J21" s="206">
        <v>40.799999999999997</v>
      </c>
      <c r="K21" s="206">
        <v>410.5</v>
      </c>
      <c r="L21" s="206">
        <v>39.9</v>
      </c>
      <c r="M21" s="206">
        <v>48.1</v>
      </c>
      <c r="N21" s="206"/>
      <c r="O21" s="206">
        <v>0.7</v>
      </c>
      <c r="P21" s="206">
        <v>16.5</v>
      </c>
      <c r="Q21" s="206">
        <v>133</v>
      </c>
      <c r="R21" s="206">
        <v>930.85436033643202</v>
      </c>
      <c r="S21" s="206">
        <v>2.1</v>
      </c>
      <c r="T21" s="206">
        <v>104.5</v>
      </c>
      <c r="U21" s="206">
        <v>136.19999999999999</v>
      </c>
      <c r="V21" s="206">
        <v>7.6</v>
      </c>
    </row>
    <row r="22" spans="1:22" ht="29.25" customHeight="1">
      <c r="A22" s="207" t="s">
        <v>112</v>
      </c>
      <c r="B22" s="208"/>
      <c r="C22" s="209"/>
      <c r="D22" s="210">
        <f>D20/D21-100%</f>
        <v>-7.9824464717735966E-3</v>
      </c>
      <c r="E22" s="210">
        <f t="shared" ref="E22:V22" si="5">E20/E21-100%</f>
        <v>-9.8204480335570832E-2</v>
      </c>
      <c r="F22" s="210">
        <f t="shared" si="5"/>
        <v>0.28188575889485246</v>
      </c>
      <c r="G22" s="210">
        <f t="shared" si="5"/>
        <v>-0.51043726882665297</v>
      </c>
      <c r="H22" s="210">
        <f t="shared" si="5"/>
        <v>-9.2201558089158087E-2</v>
      </c>
      <c r="I22" s="210"/>
      <c r="J22" s="210">
        <f t="shared" si="5"/>
        <v>-0.29445371095605888</v>
      </c>
      <c r="K22" s="210">
        <f t="shared" si="5"/>
        <v>3.5177711713678672E-2</v>
      </c>
      <c r="L22" s="210">
        <f t="shared" si="5"/>
        <v>-7.2407456724184804E-2</v>
      </c>
      <c r="M22" s="210">
        <f t="shared" si="5"/>
        <v>-2.5541028069022698E-3</v>
      </c>
      <c r="N22" s="210"/>
      <c r="O22" s="211">
        <f t="shared" si="5"/>
        <v>4.8747527740801635</v>
      </c>
      <c r="P22" s="210">
        <f t="shared" si="5"/>
        <v>0.74462355109047262</v>
      </c>
      <c r="Q22" s="210"/>
      <c r="R22" s="210">
        <f t="shared" si="5"/>
        <v>-0.2853276152980877</v>
      </c>
      <c r="S22" s="210">
        <f t="shared" si="5"/>
        <v>0.63187577057782285</v>
      </c>
      <c r="T22" s="210">
        <f t="shared" si="5"/>
        <v>-0.15392316507266557</v>
      </c>
      <c r="U22" s="210">
        <f t="shared" si="5"/>
        <v>-8.9168898095990268E-2</v>
      </c>
      <c r="V22" s="465">
        <f t="shared" si="5"/>
        <v>-0.27853913300769928</v>
      </c>
    </row>
    <row r="23" spans="1:22" ht="15">
      <c r="A23" s="212" t="s">
        <v>113</v>
      </c>
      <c r="B23" s="213"/>
      <c r="C23" s="214"/>
      <c r="D23" s="215">
        <v>1480</v>
      </c>
      <c r="E23" s="216">
        <v>21</v>
      </c>
      <c r="F23" s="216">
        <v>213</v>
      </c>
      <c r="G23" s="216">
        <v>2</v>
      </c>
      <c r="H23" s="216">
        <v>22</v>
      </c>
      <c r="I23" s="216">
        <v>0</v>
      </c>
      <c r="J23" s="216">
        <v>103</v>
      </c>
      <c r="K23" s="216">
        <v>597</v>
      </c>
      <c r="L23" s="216">
        <v>58</v>
      </c>
      <c r="M23" s="216">
        <v>70</v>
      </c>
      <c r="N23" s="216"/>
      <c r="O23" s="216">
        <v>1</v>
      </c>
      <c r="P23" s="216">
        <v>24</v>
      </c>
      <c r="Q23" s="216">
        <v>2</v>
      </c>
      <c r="R23" s="216">
        <v>14</v>
      </c>
      <c r="S23" s="216">
        <v>3</v>
      </c>
      <c r="T23" s="216">
        <v>152</v>
      </c>
      <c r="U23" s="216">
        <v>198</v>
      </c>
      <c r="V23" s="216">
        <v>11</v>
      </c>
    </row>
    <row r="24" spans="1:22" ht="15.75" thickBot="1">
      <c r="A24" s="126" t="s">
        <v>114</v>
      </c>
      <c r="B24" s="126"/>
      <c r="C24" s="126"/>
      <c r="D24" s="217">
        <v>984.3224002501795</v>
      </c>
      <c r="E24" s="218">
        <v>15.196556354739611</v>
      </c>
      <c r="F24" s="218">
        <v>138.15051231581467</v>
      </c>
      <c r="G24" s="218">
        <v>0</v>
      </c>
      <c r="H24" s="218">
        <v>15.887308916318684</v>
      </c>
      <c r="I24" s="218">
        <v>0.69075256157907328</v>
      </c>
      <c r="J24" s="218">
        <v>28.320855024741999</v>
      </c>
      <c r="K24" s="218">
        <v>409.61626901639045</v>
      </c>
      <c r="L24" s="218">
        <v>55.260204926325862</v>
      </c>
      <c r="M24" s="218">
        <v>45.589669064218832</v>
      </c>
      <c r="N24" s="218">
        <v>0.69075256157907328</v>
      </c>
      <c r="O24" s="218">
        <v>3.4537628078953664</v>
      </c>
      <c r="P24" s="218">
        <v>13.815051231581466</v>
      </c>
      <c r="Q24" s="218">
        <v>65.332753371030876</v>
      </c>
      <c r="R24" s="218">
        <v>653.3275337103089</v>
      </c>
      <c r="S24" s="218">
        <v>4.8352679310535134</v>
      </c>
      <c r="T24" s="218">
        <v>115.35567778370523</v>
      </c>
      <c r="U24" s="218">
        <v>129.86148157686577</v>
      </c>
      <c r="V24" s="218">
        <v>6.9075256157907328</v>
      </c>
    </row>
    <row r="25" spans="1:22" ht="16.5" thickBot="1">
      <c r="A25" s="219" t="s">
        <v>115</v>
      </c>
      <c r="B25" s="220"/>
      <c r="C25" s="221"/>
      <c r="D25" s="222">
        <v>998.9</v>
      </c>
      <c r="E25" s="222">
        <v>16.725426793226937</v>
      </c>
      <c r="F25" s="222">
        <v>141.80000000000001</v>
      </c>
      <c r="G25" s="222">
        <v>0.7</v>
      </c>
      <c r="H25" s="222">
        <v>11.8</v>
      </c>
      <c r="I25" s="222">
        <v>0</v>
      </c>
      <c r="J25" s="222">
        <v>34.1</v>
      </c>
      <c r="K25" s="222">
        <v>431.7</v>
      </c>
      <c r="L25" s="223">
        <v>48.7</v>
      </c>
      <c r="M25" s="223">
        <v>48.7</v>
      </c>
      <c r="N25" s="223">
        <v>0.7</v>
      </c>
      <c r="O25" s="223">
        <v>1.4</v>
      </c>
      <c r="P25" s="223">
        <v>21.504120162720351</v>
      </c>
      <c r="Q25" s="223">
        <v>0</v>
      </c>
      <c r="R25" s="223">
        <v>502.2</v>
      </c>
      <c r="S25" s="223">
        <v>7</v>
      </c>
      <c r="T25" s="223">
        <v>76.5</v>
      </c>
      <c r="U25" s="223">
        <v>151.5</v>
      </c>
      <c r="V25" s="223">
        <v>6.3</v>
      </c>
    </row>
    <row r="26" spans="1:22">
      <c r="B26" s="224"/>
    </row>
    <row r="27" spans="1:22" ht="15">
      <c r="B27" s="225"/>
      <c r="F27" s="226" t="s">
        <v>116</v>
      </c>
      <c r="J27" s="227">
        <v>183.7</v>
      </c>
    </row>
    <row r="28" spans="1:22" ht="15">
      <c r="B28" s="228"/>
      <c r="F28" s="227" t="s">
        <v>117</v>
      </c>
    </row>
    <row r="29" spans="1:22" ht="15.75" thickBot="1">
      <c r="B29" s="229" t="s">
        <v>118</v>
      </c>
    </row>
    <row r="30" spans="1:22" ht="15" thickBot="1">
      <c r="B30" s="230" t="s">
        <v>119</v>
      </c>
      <c r="C30" s="231">
        <v>2032</v>
      </c>
    </row>
  </sheetData>
  <mergeCells count="14">
    <mergeCell ref="A25:C25"/>
    <mergeCell ref="A18:B18"/>
    <mergeCell ref="A19:C19"/>
    <mergeCell ref="A20:C20"/>
    <mergeCell ref="A21:C21"/>
    <mergeCell ref="A22:C22"/>
    <mergeCell ref="A23:C23"/>
    <mergeCell ref="A24:C24"/>
    <mergeCell ref="A1:T1"/>
    <mergeCell ref="A2:T2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Zeros="0" topLeftCell="A10" workbookViewId="0">
      <selection activeCell="B3" sqref="B3"/>
    </sheetView>
  </sheetViews>
  <sheetFormatPr defaultRowHeight="12.75"/>
  <cols>
    <col min="1" max="1" width="5" customWidth="1"/>
    <col min="2" max="2" width="20.28515625" customWidth="1"/>
    <col min="5" max="8" width="7.28515625" customWidth="1"/>
    <col min="9" max="9" width="5.140625" customWidth="1"/>
    <col min="10" max="13" width="7.28515625" customWidth="1"/>
    <col min="14" max="14" width="5.7109375" customWidth="1"/>
    <col min="15" max="15" width="7.140625" customWidth="1"/>
    <col min="16" max="22" width="7.28515625" customWidth="1"/>
  </cols>
  <sheetData>
    <row r="1" spans="1:22" ht="27">
      <c r="A1" s="163" t="s">
        <v>120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165"/>
    </row>
    <row r="2" spans="1:22" ht="20.25">
      <c r="A2" s="166" t="s">
        <v>121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7"/>
      <c r="V2" s="168"/>
    </row>
    <row r="3" spans="1:22" ht="21" thickBot="1">
      <c r="A3" s="169"/>
      <c r="B3" s="170" t="s">
        <v>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7"/>
      <c r="V3" s="168"/>
    </row>
    <row r="4" spans="1:22" ht="135.75" thickBot="1">
      <c r="A4" s="171" t="s">
        <v>66</v>
      </c>
      <c r="B4" s="172" t="s">
        <v>67</v>
      </c>
      <c r="C4" s="232" t="s">
        <v>122</v>
      </c>
      <c r="D4" s="233" t="s">
        <v>69</v>
      </c>
      <c r="E4" s="234" t="s">
        <v>70</v>
      </c>
      <c r="F4" s="235" t="s">
        <v>71</v>
      </c>
      <c r="G4" s="235" t="s">
        <v>72</v>
      </c>
      <c r="H4" s="235" t="s">
        <v>73</v>
      </c>
      <c r="I4" s="235" t="s">
        <v>74</v>
      </c>
      <c r="J4" s="235" t="s">
        <v>75</v>
      </c>
      <c r="K4" s="236" t="s">
        <v>76</v>
      </c>
      <c r="L4" s="235" t="s">
        <v>77</v>
      </c>
      <c r="M4" s="235" t="s">
        <v>78</v>
      </c>
      <c r="N4" s="235" t="s">
        <v>79</v>
      </c>
      <c r="O4" s="235" t="s">
        <v>80</v>
      </c>
      <c r="P4" s="235" t="s">
        <v>81</v>
      </c>
      <c r="Q4" s="235" t="s">
        <v>82</v>
      </c>
      <c r="R4" s="235" t="s">
        <v>123</v>
      </c>
      <c r="S4" s="235" t="s">
        <v>84</v>
      </c>
      <c r="T4" s="235" t="s">
        <v>85</v>
      </c>
      <c r="U4" s="237" t="s">
        <v>86</v>
      </c>
      <c r="V4" s="238" t="s">
        <v>87</v>
      </c>
    </row>
    <row r="5" spans="1:22" ht="27.75" customHeight="1" thickBot="1">
      <c r="A5" s="180"/>
      <c r="B5" s="181"/>
      <c r="C5" s="232"/>
      <c r="D5" s="239"/>
      <c r="E5" s="240" t="s">
        <v>88</v>
      </c>
      <c r="F5" s="241" t="s">
        <v>89</v>
      </c>
      <c r="G5" s="241" t="s">
        <v>90</v>
      </c>
      <c r="H5" s="241" t="s">
        <v>91</v>
      </c>
      <c r="I5" s="241" t="s">
        <v>92</v>
      </c>
      <c r="J5" s="241" t="s">
        <v>93</v>
      </c>
      <c r="K5" s="242" t="s">
        <v>94</v>
      </c>
      <c r="L5" s="241" t="s">
        <v>95</v>
      </c>
      <c r="M5" s="241" t="s">
        <v>96</v>
      </c>
      <c r="N5" s="241" t="s">
        <v>97</v>
      </c>
      <c r="O5" s="241" t="s">
        <v>98</v>
      </c>
      <c r="P5" s="241" t="s">
        <v>99</v>
      </c>
      <c r="Q5" s="241" t="s">
        <v>100</v>
      </c>
      <c r="R5" s="241" t="s">
        <v>101</v>
      </c>
      <c r="S5" s="241" t="s">
        <v>102</v>
      </c>
      <c r="T5" s="241" t="s">
        <v>103</v>
      </c>
      <c r="U5" s="243" t="s">
        <v>104</v>
      </c>
      <c r="V5" s="244" t="s">
        <v>105</v>
      </c>
    </row>
    <row r="6" spans="1:22" ht="15.75">
      <c r="A6" s="189">
        <v>1</v>
      </c>
      <c r="B6" s="245" t="s">
        <v>35</v>
      </c>
      <c r="C6" s="47">
        <v>34244</v>
      </c>
      <c r="D6" s="246">
        <v>868.46162831444917</v>
      </c>
      <c r="E6" s="468">
        <v>21.930849199859829</v>
      </c>
      <c r="F6" s="468">
        <v>188.60530311879455</v>
      </c>
      <c r="G6" s="468">
        <v>0</v>
      </c>
      <c r="H6" s="468">
        <v>26.317019039831795</v>
      </c>
      <c r="I6" s="468">
        <v>0</v>
      </c>
      <c r="J6" s="468">
        <v>8.772339679943931</v>
      </c>
      <c r="K6" s="468">
        <v>385.98294591753296</v>
      </c>
      <c r="L6" s="468">
        <v>21.930849199859829</v>
      </c>
      <c r="M6" s="468">
        <v>52.63403807966359</v>
      </c>
      <c r="N6" s="468">
        <v>0</v>
      </c>
      <c r="O6" s="468">
        <v>13.158509519915897</v>
      </c>
      <c r="P6" s="468">
        <v>21.930849199859829</v>
      </c>
      <c r="Q6" s="468">
        <v>0</v>
      </c>
      <c r="R6" s="468">
        <v>743.56435643564362</v>
      </c>
      <c r="S6" s="468">
        <v>0</v>
      </c>
      <c r="T6" s="468">
        <v>48.24786823969162</v>
      </c>
      <c r="U6" s="468">
        <v>74.564887279523418</v>
      </c>
      <c r="V6" s="468">
        <v>4.3861698399719655</v>
      </c>
    </row>
    <row r="7" spans="1:22" ht="15.75">
      <c r="A7" s="189">
        <v>2</v>
      </c>
      <c r="B7" s="245" t="s">
        <v>36</v>
      </c>
      <c r="C7" s="47">
        <v>8194</v>
      </c>
      <c r="D7" s="246">
        <v>1209.8120576031242</v>
      </c>
      <c r="E7" s="468">
        <v>18.330485721259457</v>
      </c>
      <c r="F7" s="468">
        <v>293.28777154015131</v>
      </c>
      <c r="G7" s="468">
        <v>0</v>
      </c>
      <c r="H7" s="468">
        <v>0</v>
      </c>
      <c r="I7" s="468">
        <v>0</v>
      </c>
      <c r="J7" s="468">
        <v>0</v>
      </c>
      <c r="K7" s="468">
        <v>513.25360019526477</v>
      </c>
      <c r="L7" s="468">
        <v>73.321942885037828</v>
      </c>
      <c r="M7" s="468">
        <v>54.991457163778371</v>
      </c>
      <c r="N7" s="468">
        <v>0</v>
      </c>
      <c r="O7" s="468">
        <v>0</v>
      </c>
      <c r="P7" s="468">
        <v>0</v>
      </c>
      <c r="Q7" s="468">
        <v>0</v>
      </c>
      <c r="R7" s="468">
        <v>4291.4285714285716</v>
      </c>
      <c r="S7" s="468">
        <v>0</v>
      </c>
      <c r="T7" s="468">
        <v>18.330485721259457</v>
      </c>
      <c r="U7" s="468">
        <v>201.63534293385405</v>
      </c>
      <c r="V7" s="468">
        <v>18.330485721259457</v>
      </c>
    </row>
    <row r="8" spans="1:22" ht="15.75">
      <c r="A8" s="189">
        <v>3</v>
      </c>
      <c r="B8" s="245" t="s">
        <v>37</v>
      </c>
      <c r="C8" s="47">
        <v>12447</v>
      </c>
      <c r="D8" s="246">
        <v>1339.4552904314294</v>
      </c>
      <c r="E8" s="468">
        <v>12.067164778661525</v>
      </c>
      <c r="F8" s="468">
        <v>168.94030690126135</v>
      </c>
      <c r="G8" s="468">
        <v>0</v>
      </c>
      <c r="H8" s="468">
        <v>24.134329557323049</v>
      </c>
      <c r="I8" s="468">
        <v>0</v>
      </c>
      <c r="J8" s="468">
        <v>108.60448300795373</v>
      </c>
      <c r="K8" s="468">
        <v>651.62689804772242</v>
      </c>
      <c r="L8" s="468">
        <v>36.20149433598457</v>
      </c>
      <c r="M8" s="468">
        <v>48.268659114646098</v>
      </c>
      <c r="N8" s="468">
        <v>0</v>
      </c>
      <c r="O8" s="468">
        <v>0</v>
      </c>
      <c r="P8" s="468">
        <v>36.20149433598457</v>
      </c>
      <c r="Q8" s="468">
        <v>0</v>
      </c>
      <c r="R8" s="468">
        <v>0</v>
      </c>
      <c r="S8" s="468">
        <v>0</v>
      </c>
      <c r="T8" s="468">
        <v>132.73881256527679</v>
      </c>
      <c r="U8" s="468">
        <v>120.67164778661524</v>
      </c>
      <c r="V8" s="468">
        <v>0</v>
      </c>
    </row>
    <row r="9" spans="1:22" ht="15.75">
      <c r="A9" s="189">
        <v>4</v>
      </c>
      <c r="B9" s="245" t="s">
        <v>38</v>
      </c>
      <c r="C9" s="47">
        <v>13729.5</v>
      </c>
      <c r="D9" s="246">
        <v>1061.1748424924433</v>
      </c>
      <c r="E9" s="468">
        <v>21.879893659638004</v>
      </c>
      <c r="F9" s="468">
        <v>185.97909610692304</v>
      </c>
      <c r="G9" s="468">
        <v>0</v>
      </c>
      <c r="H9" s="468">
        <v>10.939946829819002</v>
      </c>
      <c r="I9" s="468">
        <v>0</v>
      </c>
      <c r="J9" s="468">
        <v>131.27936195782803</v>
      </c>
      <c r="K9" s="468">
        <v>339.13835172438911</v>
      </c>
      <c r="L9" s="468">
        <v>32.819840489457007</v>
      </c>
      <c r="M9" s="468">
        <v>54.699734149095022</v>
      </c>
      <c r="N9" s="468">
        <v>0</v>
      </c>
      <c r="O9" s="468">
        <v>0</v>
      </c>
      <c r="P9" s="468">
        <v>21.879893659638004</v>
      </c>
      <c r="Q9" s="468">
        <v>0</v>
      </c>
      <c r="R9" s="468">
        <v>0</v>
      </c>
      <c r="S9" s="468">
        <v>0</v>
      </c>
      <c r="T9" s="468">
        <v>98.459521468371022</v>
      </c>
      <c r="U9" s="468">
        <v>164.09920244728505</v>
      </c>
      <c r="V9" s="468">
        <v>21.879893659638004</v>
      </c>
    </row>
    <row r="10" spans="1:22" ht="15.75">
      <c r="A10" s="189">
        <v>5</v>
      </c>
      <c r="B10" s="245" t="s">
        <v>39</v>
      </c>
      <c r="C10" s="47">
        <v>14225</v>
      </c>
      <c r="D10" s="246">
        <v>1256.5061511423551</v>
      </c>
      <c r="E10" s="468">
        <v>0</v>
      </c>
      <c r="F10" s="468">
        <v>147.82425307557116</v>
      </c>
      <c r="G10" s="468">
        <v>0</v>
      </c>
      <c r="H10" s="468">
        <v>52.794376098418276</v>
      </c>
      <c r="I10" s="468">
        <v>0</v>
      </c>
      <c r="J10" s="468">
        <v>52.794376098418276</v>
      </c>
      <c r="K10" s="468">
        <v>422.35500878734621</v>
      </c>
      <c r="L10" s="468">
        <v>63.353251318101933</v>
      </c>
      <c r="M10" s="468">
        <v>42.235500878734619</v>
      </c>
      <c r="N10" s="468">
        <v>0</v>
      </c>
      <c r="O10" s="468">
        <v>0</v>
      </c>
      <c r="P10" s="468">
        <v>137.26537785588752</v>
      </c>
      <c r="Q10" s="468">
        <v>0</v>
      </c>
      <c r="R10" s="468">
        <v>0</v>
      </c>
      <c r="S10" s="468">
        <v>10.558875219683655</v>
      </c>
      <c r="T10" s="468">
        <v>105.58875219683655</v>
      </c>
      <c r="U10" s="468">
        <v>221.73637961335675</v>
      </c>
      <c r="V10" s="468">
        <v>0</v>
      </c>
    </row>
    <row r="11" spans="1:22" ht="15.75">
      <c r="A11" s="189">
        <v>6</v>
      </c>
      <c r="B11" s="245" t="s">
        <v>40</v>
      </c>
      <c r="C11" s="47">
        <v>11692</v>
      </c>
      <c r="D11" s="246">
        <v>937.78652069791315</v>
      </c>
      <c r="E11" s="468">
        <v>0</v>
      </c>
      <c r="F11" s="468">
        <v>167.00307902839549</v>
      </c>
      <c r="G11" s="468">
        <v>0</v>
      </c>
      <c r="H11" s="468">
        <v>0</v>
      </c>
      <c r="I11" s="468">
        <v>0</v>
      </c>
      <c r="J11" s="468">
        <v>25.692781388983921</v>
      </c>
      <c r="K11" s="468">
        <v>398.23811152925077</v>
      </c>
      <c r="L11" s="468">
        <v>25.692781388983921</v>
      </c>
      <c r="M11" s="468">
        <v>64.231953472459793</v>
      </c>
      <c r="N11" s="468">
        <v>0</v>
      </c>
      <c r="O11" s="468">
        <v>0</v>
      </c>
      <c r="P11" s="468">
        <v>0</v>
      </c>
      <c r="Q11" s="468">
        <v>0</v>
      </c>
      <c r="R11" s="468">
        <v>1221.1382113821139</v>
      </c>
      <c r="S11" s="468">
        <v>12.84639069449196</v>
      </c>
      <c r="T11" s="468">
        <v>51.385562777967841</v>
      </c>
      <c r="U11" s="468">
        <v>179.84946972288745</v>
      </c>
      <c r="V11" s="468">
        <v>0</v>
      </c>
    </row>
    <row r="12" spans="1:22" ht="15.75">
      <c r="A12" s="189">
        <v>7</v>
      </c>
      <c r="B12" s="245" t="s">
        <v>41</v>
      </c>
      <c r="C12" s="47">
        <v>19389</v>
      </c>
      <c r="D12" s="246">
        <v>619.73283820723088</v>
      </c>
      <c r="E12" s="468">
        <v>15.493320955180774</v>
      </c>
      <c r="F12" s="468">
        <v>123.94656764144619</v>
      </c>
      <c r="G12" s="468">
        <v>0</v>
      </c>
      <c r="H12" s="468">
        <v>0</v>
      </c>
      <c r="I12" s="468">
        <v>0</v>
      </c>
      <c r="J12" s="468">
        <v>15.493320955180774</v>
      </c>
      <c r="K12" s="468">
        <v>255.63979576048277</v>
      </c>
      <c r="L12" s="468">
        <v>15.493320955180774</v>
      </c>
      <c r="M12" s="468">
        <v>30.986641910361548</v>
      </c>
      <c r="N12" s="468">
        <v>0</v>
      </c>
      <c r="O12" s="468">
        <v>0</v>
      </c>
      <c r="P12" s="468">
        <v>15.493320955180774</v>
      </c>
      <c r="Q12" s="468">
        <v>0</v>
      </c>
      <c r="R12" s="468">
        <v>0</v>
      </c>
      <c r="S12" s="468">
        <v>7.7466604775903871</v>
      </c>
      <c r="T12" s="468">
        <v>7.7466604775903871</v>
      </c>
      <c r="U12" s="468">
        <v>131.69322811903658</v>
      </c>
      <c r="V12" s="468">
        <v>7.7466604775903871</v>
      </c>
    </row>
    <row r="13" spans="1:22" ht="15.75">
      <c r="A13" s="189">
        <v>8</v>
      </c>
      <c r="B13" s="245" t="s">
        <v>42</v>
      </c>
      <c r="C13" s="47">
        <v>14585</v>
      </c>
      <c r="D13" s="246">
        <v>906.24614329790882</v>
      </c>
      <c r="E13" s="468">
        <v>10.298251628385326</v>
      </c>
      <c r="F13" s="468">
        <v>102.98251628385327</v>
      </c>
      <c r="G13" s="468">
        <v>0</v>
      </c>
      <c r="H13" s="468">
        <v>0</v>
      </c>
      <c r="I13" s="468">
        <v>0</v>
      </c>
      <c r="J13" s="468">
        <v>20.596503256770653</v>
      </c>
      <c r="K13" s="468">
        <v>401.63181350702774</v>
      </c>
      <c r="L13" s="468">
        <v>51.491258141926636</v>
      </c>
      <c r="M13" s="468">
        <v>30.894754885155983</v>
      </c>
      <c r="N13" s="468">
        <v>0</v>
      </c>
      <c r="O13" s="468">
        <v>0</v>
      </c>
      <c r="P13" s="468">
        <v>30.894754885155983</v>
      </c>
      <c r="Q13" s="468">
        <v>0</v>
      </c>
      <c r="R13" s="468">
        <v>0</v>
      </c>
      <c r="S13" s="468">
        <v>0</v>
      </c>
      <c r="T13" s="468">
        <v>164.77202605416522</v>
      </c>
      <c r="U13" s="468">
        <v>92.684264655467942</v>
      </c>
      <c r="V13" s="468">
        <v>0</v>
      </c>
    </row>
    <row r="14" spans="1:22" ht="15.75">
      <c r="A14" s="189">
        <v>9</v>
      </c>
      <c r="B14" s="245" t="s">
        <v>43</v>
      </c>
      <c r="C14" s="47">
        <v>16149</v>
      </c>
      <c r="D14" s="246">
        <v>1330.0266270357299</v>
      </c>
      <c r="E14" s="468">
        <v>0</v>
      </c>
      <c r="F14" s="468">
        <v>232.52213759365904</v>
      </c>
      <c r="G14" s="468">
        <v>0</v>
      </c>
      <c r="H14" s="468">
        <v>27.902656511239087</v>
      </c>
      <c r="I14" s="468">
        <v>0</v>
      </c>
      <c r="J14" s="468">
        <v>18.601771007492726</v>
      </c>
      <c r="K14" s="468">
        <v>446.44250417982539</v>
      </c>
      <c r="L14" s="468">
        <v>46.504427518731809</v>
      </c>
      <c r="M14" s="468">
        <v>65.106198526224532</v>
      </c>
      <c r="N14" s="468">
        <v>0</v>
      </c>
      <c r="O14" s="468">
        <v>18.601771007492726</v>
      </c>
      <c r="P14" s="468">
        <v>9.3008855037463629</v>
      </c>
      <c r="Q14" s="468">
        <v>0</v>
      </c>
      <c r="R14" s="468">
        <v>1989.4039735099338</v>
      </c>
      <c r="S14" s="468">
        <v>0</v>
      </c>
      <c r="T14" s="468">
        <v>297.62833611988361</v>
      </c>
      <c r="U14" s="468">
        <v>148.81416805994181</v>
      </c>
      <c r="V14" s="468">
        <v>0</v>
      </c>
    </row>
    <row r="15" spans="1:22" ht="15.75">
      <c r="A15" s="189">
        <v>10</v>
      </c>
      <c r="B15" s="247" t="s">
        <v>44</v>
      </c>
      <c r="C15" s="47">
        <v>10508.5</v>
      </c>
      <c r="D15" s="246">
        <v>1172.0416805443213</v>
      </c>
      <c r="E15" s="468">
        <v>0</v>
      </c>
      <c r="F15" s="468">
        <v>228.69105961840415</v>
      </c>
      <c r="G15" s="468">
        <v>0</v>
      </c>
      <c r="H15" s="468">
        <v>14.29319122615026</v>
      </c>
      <c r="I15" s="468">
        <v>0</v>
      </c>
      <c r="J15" s="468">
        <v>14.29319122615026</v>
      </c>
      <c r="K15" s="468">
        <v>671.77998762906225</v>
      </c>
      <c r="L15" s="468">
        <v>14.29319122615026</v>
      </c>
      <c r="M15" s="468">
        <v>71.465956130751294</v>
      </c>
      <c r="N15" s="468">
        <v>0</v>
      </c>
      <c r="O15" s="468">
        <v>0</v>
      </c>
      <c r="P15" s="468">
        <v>14.29319122615026</v>
      </c>
      <c r="Q15" s="468">
        <v>0</v>
      </c>
      <c r="R15" s="468">
        <v>0</v>
      </c>
      <c r="S15" s="468">
        <v>0</v>
      </c>
      <c r="T15" s="468">
        <v>42.879573678450775</v>
      </c>
      <c r="U15" s="468">
        <v>100.05233858305182</v>
      </c>
      <c r="V15" s="468">
        <v>0</v>
      </c>
    </row>
    <row r="16" spans="1:22" ht="21.75" customHeight="1">
      <c r="A16" s="198" t="s">
        <v>106</v>
      </c>
      <c r="B16" s="248" t="s">
        <v>45</v>
      </c>
      <c r="C16" s="64">
        <v>155163</v>
      </c>
      <c r="D16" s="246">
        <v>1023.1910958153684</v>
      </c>
      <c r="E16" s="246">
        <v>11.616171381063785</v>
      </c>
      <c r="F16" s="246">
        <v>178.11462784297802</v>
      </c>
      <c r="G16" s="246">
        <v>0</v>
      </c>
      <c r="H16" s="246">
        <v>17.424257071595676</v>
      </c>
      <c r="I16" s="246">
        <v>0</v>
      </c>
      <c r="J16" s="246">
        <v>35.816528424946668</v>
      </c>
      <c r="K16" s="246">
        <v>424.95826969058351</v>
      </c>
      <c r="L16" s="246">
        <v>34.848514143191352</v>
      </c>
      <c r="M16" s="246">
        <v>50.336742651276396</v>
      </c>
      <c r="N16" s="246">
        <v>0</v>
      </c>
      <c r="O16" s="246">
        <v>4.8400714087765762</v>
      </c>
      <c r="P16" s="246">
        <v>29.040428452659462</v>
      </c>
      <c r="Q16" s="246">
        <v>0</v>
      </c>
      <c r="R16" s="249">
        <v>672.0357941834452</v>
      </c>
      <c r="S16" s="246">
        <v>2.9040428452659461</v>
      </c>
      <c r="T16" s="246">
        <v>94.865399612020909</v>
      </c>
      <c r="U16" s="246">
        <v>132.61795660047821</v>
      </c>
      <c r="V16" s="246">
        <v>4.8400714087765762</v>
      </c>
    </row>
    <row r="17" spans="1:22" ht="16.5" customHeight="1">
      <c r="A17" s="189">
        <v>11</v>
      </c>
      <c r="B17" s="245" t="s">
        <v>107</v>
      </c>
      <c r="C17" s="77">
        <v>63983</v>
      </c>
      <c r="D17" s="246">
        <v>976.55939859025057</v>
      </c>
      <c r="E17" s="468">
        <v>16.432489880124407</v>
      </c>
      <c r="F17" s="468">
        <v>211.27486988731383</v>
      </c>
      <c r="G17" s="468">
        <v>2.347498554303487</v>
      </c>
      <c r="H17" s="468">
        <v>4.6949971086069739</v>
      </c>
      <c r="I17" s="468">
        <v>0</v>
      </c>
      <c r="J17" s="468">
        <v>11.737492771517434</v>
      </c>
      <c r="K17" s="468">
        <v>424.89723832893117</v>
      </c>
      <c r="L17" s="468">
        <v>42.254973977462761</v>
      </c>
      <c r="M17" s="468">
        <v>42.254973977462761</v>
      </c>
      <c r="N17" s="468">
        <v>2.347498554303487</v>
      </c>
      <c r="O17" s="468">
        <v>2.347498554303487</v>
      </c>
      <c r="P17" s="468">
        <v>28.169982651641842</v>
      </c>
      <c r="Q17" s="468">
        <v>0</v>
      </c>
      <c r="R17" s="468">
        <v>652.09840810419678</v>
      </c>
      <c r="S17" s="468">
        <v>4.6949971086069739</v>
      </c>
      <c r="T17" s="468">
        <v>72.772455183408098</v>
      </c>
      <c r="U17" s="468">
        <v>103.28993638935341</v>
      </c>
      <c r="V17" s="468">
        <v>7.0424956629104605</v>
      </c>
    </row>
    <row r="18" spans="1:22" ht="49.5" customHeight="1">
      <c r="A18" s="250" t="s">
        <v>124</v>
      </c>
      <c r="B18" s="250"/>
      <c r="C18" s="84">
        <v>219146</v>
      </c>
      <c r="D18" s="246">
        <v>1009.576264225676</v>
      </c>
      <c r="E18" s="246">
        <v>13.02236864921103</v>
      </c>
      <c r="F18" s="246">
        <v>187.79626367809587</v>
      </c>
      <c r="G18" s="246">
        <v>0.68538782364268569</v>
      </c>
      <c r="H18" s="246">
        <v>13.707756472853713</v>
      </c>
      <c r="I18" s="246">
        <v>0</v>
      </c>
      <c r="J18" s="246">
        <v>28.786288592992797</v>
      </c>
      <c r="K18" s="246">
        <v>424.94045065846512</v>
      </c>
      <c r="L18" s="246">
        <v>37.010942476705026</v>
      </c>
      <c r="M18" s="246">
        <v>47.977147654988002</v>
      </c>
      <c r="N18" s="246">
        <v>0.68538782364268569</v>
      </c>
      <c r="O18" s="246">
        <v>4.1123269418561144</v>
      </c>
      <c r="P18" s="246">
        <v>28.786288592992797</v>
      </c>
      <c r="Q18" s="246">
        <v>0</v>
      </c>
      <c r="R18" s="249">
        <v>665.25590551181108</v>
      </c>
      <c r="S18" s="246">
        <v>3.4269391182134283</v>
      </c>
      <c r="T18" s="246">
        <v>88.415029249906453</v>
      </c>
      <c r="U18" s="246">
        <v>124.05519607932611</v>
      </c>
      <c r="V18" s="246">
        <v>5.4831025891414855</v>
      </c>
    </row>
    <row r="19" spans="1:22" ht="15.75">
      <c r="A19" s="205" t="s">
        <v>111</v>
      </c>
      <c r="B19" s="205"/>
      <c r="C19" s="205"/>
      <c r="D19" s="251">
        <v>1017.7</v>
      </c>
      <c r="E19" s="251">
        <v>14.440489407240387</v>
      </c>
      <c r="F19" s="251">
        <v>146.5</v>
      </c>
      <c r="G19" s="251">
        <v>1.4</v>
      </c>
      <c r="H19" s="251">
        <v>15.1</v>
      </c>
      <c r="I19" s="251">
        <v>0</v>
      </c>
      <c r="J19" s="251">
        <v>40.799999999999997</v>
      </c>
      <c r="K19" s="251">
        <v>410.5</v>
      </c>
      <c r="L19" s="251">
        <v>39.9</v>
      </c>
      <c r="M19" s="251">
        <v>48.1</v>
      </c>
      <c r="N19" s="251"/>
      <c r="O19" s="251">
        <v>0.7</v>
      </c>
      <c r="P19" s="251">
        <v>16.5</v>
      </c>
      <c r="Q19" s="251">
        <v>133</v>
      </c>
      <c r="R19" s="251">
        <v>930.85436033643202</v>
      </c>
      <c r="S19" s="251">
        <v>2.1</v>
      </c>
      <c r="T19" s="251">
        <v>104.5</v>
      </c>
      <c r="U19" s="251">
        <v>136.19999999999999</v>
      </c>
      <c r="V19" s="251">
        <v>7.6</v>
      </c>
    </row>
    <row r="20" spans="1:22" ht="22.5" customHeight="1">
      <c r="A20" s="252" t="s">
        <v>112</v>
      </c>
      <c r="B20" s="252"/>
      <c r="C20" s="252"/>
      <c r="D20" s="253">
        <v>-7.9824464717735966E-3</v>
      </c>
      <c r="E20" s="253">
        <v>-9.8204480335570832E-2</v>
      </c>
      <c r="F20" s="253">
        <v>0.28188575889485246</v>
      </c>
      <c r="G20" s="253">
        <v>-0.51043726882665297</v>
      </c>
      <c r="H20" s="253">
        <v>-9.2201558089158087E-2</v>
      </c>
      <c r="I20" s="253"/>
      <c r="J20" s="253">
        <v>-0.29445371095605888</v>
      </c>
      <c r="K20" s="253">
        <v>3.5177711713678672E-2</v>
      </c>
      <c r="L20" s="253">
        <v>-7.2407456724184804E-2</v>
      </c>
      <c r="M20" s="253">
        <v>-2.5541028069022698E-3</v>
      </c>
      <c r="N20" s="253"/>
      <c r="O20" s="467">
        <v>4.8747527740801635</v>
      </c>
      <c r="P20" s="253">
        <v>0.74462355109047262</v>
      </c>
      <c r="Q20" s="253"/>
      <c r="R20" s="253">
        <v>-0.2853276152980877</v>
      </c>
      <c r="S20" s="253">
        <v>0.63187577057782285</v>
      </c>
      <c r="T20" s="253">
        <v>-0.15392316507266557</v>
      </c>
      <c r="U20" s="253">
        <v>-8.9168898095990268E-2</v>
      </c>
      <c r="V20" s="253">
        <v>-0.27853913300769928</v>
      </c>
    </row>
    <row r="21" spans="1:22" ht="15">
      <c r="A21" s="126" t="s">
        <v>114</v>
      </c>
      <c r="B21" s="126"/>
      <c r="C21" s="126"/>
      <c r="D21" s="254">
        <v>984.3224002501795</v>
      </c>
      <c r="E21" s="254">
        <v>15.196556354739611</v>
      </c>
      <c r="F21" s="254">
        <v>138.15051231581467</v>
      </c>
      <c r="G21" s="254">
        <v>0</v>
      </c>
      <c r="H21" s="254">
        <v>15.887308916318684</v>
      </c>
      <c r="I21" s="254">
        <v>0.69075256157907328</v>
      </c>
      <c r="J21" s="254">
        <v>28.320855024741999</v>
      </c>
      <c r="K21" s="254">
        <v>409.61626901639045</v>
      </c>
      <c r="L21" s="254">
        <v>55.260204926325862</v>
      </c>
      <c r="M21" s="254">
        <v>45.589669064218832</v>
      </c>
      <c r="N21" s="254">
        <v>0.69075256157907328</v>
      </c>
      <c r="O21" s="254">
        <v>3.4537628078953664</v>
      </c>
      <c r="P21" s="254">
        <v>13.815051231581466</v>
      </c>
      <c r="Q21" s="254">
        <v>65.332753371030876</v>
      </c>
      <c r="R21" s="254">
        <v>653.3275337103089</v>
      </c>
      <c r="S21" s="254">
        <v>4.8352679310535134</v>
      </c>
      <c r="T21" s="254">
        <v>115.35567778370523</v>
      </c>
      <c r="U21" s="254">
        <v>129.86148157686577</v>
      </c>
      <c r="V21" s="254">
        <v>6.9075256157907328</v>
      </c>
    </row>
    <row r="22" spans="1:22" ht="16.5" thickBot="1">
      <c r="A22" s="219" t="s">
        <v>115</v>
      </c>
      <c r="B22" s="220"/>
      <c r="C22" s="221"/>
      <c r="D22" s="223">
        <v>998.9</v>
      </c>
      <c r="E22" s="223">
        <v>16.725426793226937</v>
      </c>
      <c r="F22" s="223">
        <v>141.80000000000001</v>
      </c>
      <c r="G22" s="223">
        <v>0.7</v>
      </c>
      <c r="H22" s="223">
        <v>11.8</v>
      </c>
      <c r="I22" s="223">
        <v>0</v>
      </c>
      <c r="J22" s="223">
        <v>34.1</v>
      </c>
      <c r="K22" s="223">
        <v>431.7</v>
      </c>
      <c r="L22" s="223">
        <v>48.7</v>
      </c>
      <c r="M22" s="223">
        <v>48.7</v>
      </c>
      <c r="N22" s="223">
        <v>0.7</v>
      </c>
      <c r="O22" s="223">
        <v>1.4</v>
      </c>
      <c r="P22" s="223">
        <v>21.504120162720351</v>
      </c>
      <c r="Q22" s="223">
        <v>0</v>
      </c>
      <c r="R22" s="223">
        <v>502.2</v>
      </c>
      <c r="S22" s="223">
        <v>7</v>
      </c>
      <c r="T22" s="223">
        <v>76.5</v>
      </c>
      <c r="U22" s="223">
        <v>151.5</v>
      </c>
      <c r="V22" s="223">
        <v>6.3</v>
      </c>
    </row>
    <row r="23" spans="1:22">
      <c r="C23" s="255"/>
      <c r="D23" s="256"/>
      <c r="E23" s="256"/>
      <c r="F23" s="256"/>
      <c r="G23" s="256"/>
      <c r="H23" s="256"/>
      <c r="I23" s="256"/>
      <c r="J23" s="256"/>
      <c r="K23" s="257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</row>
    <row r="24" spans="1:22" ht="15">
      <c r="B24" s="225"/>
      <c r="F24" s="226" t="s">
        <v>116</v>
      </c>
      <c r="J24" s="227">
        <v>183.7</v>
      </c>
    </row>
    <row r="25" spans="1:22" ht="15">
      <c r="A25" s="138"/>
      <c r="B25" s="138"/>
      <c r="F25" s="227" t="s">
        <v>117</v>
      </c>
    </row>
    <row r="26" spans="1:22">
      <c r="A26" t="s">
        <v>108</v>
      </c>
      <c r="B26" s="225" t="s">
        <v>125</v>
      </c>
    </row>
    <row r="27" spans="1:22">
      <c r="B27" s="258"/>
    </row>
  </sheetData>
  <mergeCells count="11">
    <mergeCell ref="A18:B18"/>
    <mergeCell ref="A19:C19"/>
    <mergeCell ref="A20:C20"/>
    <mergeCell ref="A21:C21"/>
    <mergeCell ref="A22:C22"/>
    <mergeCell ref="A1:T1"/>
    <mergeCell ref="A2:T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Zeros="0" topLeftCell="A7" workbookViewId="0">
      <selection activeCell="F14" sqref="F14:F15"/>
    </sheetView>
  </sheetViews>
  <sheetFormatPr defaultRowHeight="12.75"/>
  <cols>
    <col min="1" max="1" width="5.85546875" customWidth="1"/>
    <col min="2" max="2" width="18.28515625" customWidth="1"/>
    <col min="3" max="3" width="8.85546875" customWidth="1"/>
    <col min="5" max="6" width="7.42578125" customWidth="1"/>
    <col min="7" max="7" width="6.7109375" customWidth="1"/>
    <col min="8" max="8" width="7.42578125" customWidth="1"/>
    <col min="9" max="9" width="6.140625" customWidth="1"/>
    <col min="10" max="10" width="6.28515625" customWidth="1"/>
    <col min="11" max="11" width="7.140625" customWidth="1"/>
    <col min="12" max="13" width="7.42578125" customWidth="1"/>
    <col min="14" max="14" width="6.85546875" customWidth="1"/>
    <col min="15" max="15" width="5.7109375" customWidth="1"/>
    <col min="16" max="19" width="7.42578125" customWidth="1"/>
  </cols>
  <sheetData>
    <row r="1" spans="1:19" ht="20.25">
      <c r="A1" s="259" t="s">
        <v>126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9" ht="20.25">
      <c r="A2" s="166" t="s">
        <v>127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19" ht="21" thickBot="1">
      <c r="A3" s="169"/>
      <c r="B3" s="170" t="s">
        <v>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1:19" ht="132" customHeight="1" thickBot="1">
      <c r="A4" s="232" t="s">
        <v>66</v>
      </c>
      <c r="B4" s="260" t="s">
        <v>67</v>
      </c>
      <c r="C4" s="261" t="s">
        <v>128</v>
      </c>
      <c r="D4" s="262" t="s">
        <v>69</v>
      </c>
      <c r="E4" s="235" t="s">
        <v>70</v>
      </c>
      <c r="F4" s="235" t="s">
        <v>71</v>
      </c>
      <c r="G4" s="235" t="s">
        <v>72</v>
      </c>
      <c r="H4" s="235" t="s">
        <v>73</v>
      </c>
      <c r="I4" s="235" t="s">
        <v>74</v>
      </c>
      <c r="J4" s="235" t="s">
        <v>75</v>
      </c>
      <c r="K4" s="235" t="s">
        <v>76</v>
      </c>
      <c r="L4" s="235" t="s">
        <v>77</v>
      </c>
      <c r="M4" s="235" t="s">
        <v>78</v>
      </c>
      <c r="N4" s="235" t="s">
        <v>79</v>
      </c>
      <c r="O4" s="235" t="s">
        <v>80</v>
      </c>
      <c r="P4" s="235" t="s">
        <v>81</v>
      </c>
      <c r="Q4" s="235" t="s">
        <v>84</v>
      </c>
      <c r="R4" s="263" t="s">
        <v>85</v>
      </c>
      <c r="S4" s="238" t="s">
        <v>86</v>
      </c>
    </row>
    <row r="5" spans="1:19" ht="26.25" customHeight="1">
      <c r="A5" s="232"/>
      <c r="B5" s="260"/>
      <c r="C5" s="264"/>
      <c r="D5" s="262"/>
      <c r="E5" s="265" t="s">
        <v>88</v>
      </c>
      <c r="F5" s="265" t="s">
        <v>89</v>
      </c>
      <c r="G5" s="265" t="s">
        <v>90</v>
      </c>
      <c r="H5" s="265" t="s">
        <v>91</v>
      </c>
      <c r="I5" s="265" t="s">
        <v>92</v>
      </c>
      <c r="J5" s="265" t="s">
        <v>93</v>
      </c>
      <c r="K5" s="266" t="s">
        <v>94</v>
      </c>
      <c r="L5" s="265" t="s">
        <v>95</v>
      </c>
      <c r="M5" s="265" t="s">
        <v>96</v>
      </c>
      <c r="N5" s="265" t="s">
        <v>97</v>
      </c>
      <c r="O5" s="265" t="s">
        <v>98</v>
      </c>
      <c r="P5" s="265" t="s">
        <v>99</v>
      </c>
      <c r="Q5" s="265" t="s">
        <v>102</v>
      </c>
      <c r="R5" s="267" t="s">
        <v>103</v>
      </c>
      <c r="S5" s="188" t="s">
        <v>104</v>
      </c>
    </row>
    <row r="6" spans="1:19" ht="15.75">
      <c r="A6" s="268">
        <v>1</v>
      </c>
      <c r="B6" s="245" t="s">
        <v>35</v>
      </c>
      <c r="C6" s="269">
        <v>18566</v>
      </c>
      <c r="D6" s="270">
        <v>57</v>
      </c>
      <c r="E6" s="271">
        <v>5</v>
      </c>
      <c r="F6" s="271">
        <v>10</v>
      </c>
      <c r="G6" s="271">
        <v>0</v>
      </c>
      <c r="H6" s="271">
        <v>2</v>
      </c>
      <c r="I6" s="271">
        <v>0</v>
      </c>
      <c r="J6" s="271">
        <v>1</v>
      </c>
      <c r="K6" s="272">
        <v>14</v>
      </c>
      <c r="L6" s="271">
        <v>3</v>
      </c>
      <c r="M6" s="271">
        <v>0</v>
      </c>
      <c r="N6" s="271">
        <v>0</v>
      </c>
      <c r="O6" s="271">
        <v>0</v>
      </c>
      <c r="P6" s="271">
        <v>1</v>
      </c>
      <c r="Q6" s="271">
        <v>0</v>
      </c>
      <c r="R6" s="271">
        <v>6</v>
      </c>
      <c r="S6" s="271">
        <v>15</v>
      </c>
    </row>
    <row r="7" spans="1:19" ht="15.75">
      <c r="A7" s="268">
        <v>2</v>
      </c>
      <c r="B7" s="245" t="s">
        <v>36</v>
      </c>
      <c r="C7" s="269">
        <v>4367</v>
      </c>
      <c r="D7" s="270">
        <v>21</v>
      </c>
      <c r="E7" s="271">
        <v>1</v>
      </c>
      <c r="F7" s="271">
        <v>5</v>
      </c>
      <c r="G7" s="271">
        <v>0</v>
      </c>
      <c r="H7" s="271">
        <v>0</v>
      </c>
      <c r="I7" s="271">
        <v>0</v>
      </c>
      <c r="J7" s="271">
        <v>0</v>
      </c>
      <c r="K7" s="271">
        <v>4</v>
      </c>
      <c r="L7" s="271">
        <v>2</v>
      </c>
      <c r="M7" s="271">
        <v>0</v>
      </c>
      <c r="N7" s="271">
        <v>0</v>
      </c>
      <c r="O7" s="271">
        <v>0</v>
      </c>
      <c r="P7" s="271">
        <v>0</v>
      </c>
      <c r="Q7" s="271">
        <v>0</v>
      </c>
      <c r="R7" s="271">
        <v>0</v>
      </c>
      <c r="S7" s="271">
        <v>9</v>
      </c>
    </row>
    <row r="8" spans="1:19" ht="15.75">
      <c r="A8" s="268">
        <v>3</v>
      </c>
      <c r="B8" s="245" t="s">
        <v>37</v>
      </c>
      <c r="C8" s="269">
        <v>6144</v>
      </c>
      <c r="D8" s="270">
        <v>29</v>
      </c>
      <c r="E8" s="271">
        <v>3</v>
      </c>
      <c r="F8" s="271">
        <v>7</v>
      </c>
      <c r="G8" s="271">
        <v>0</v>
      </c>
      <c r="H8" s="271">
        <v>1</v>
      </c>
      <c r="I8" s="271">
        <v>0</v>
      </c>
      <c r="J8" s="271">
        <v>0</v>
      </c>
      <c r="K8" s="271">
        <v>8</v>
      </c>
      <c r="L8" s="271">
        <v>1</v>
      </c>
      <c r="M8" s="271">
        <v>1</v>
      </c>
      <c r="N8" s="271">
        <v>0</v>
      </c>
      <c r="O8" s="271">
        <v>0</v>
      </c>
      <c r="P8" s="271">
        <v>0</v>
      </c>
      <c r="Q8" s="271">
        <v>0</v>
      </c>
      <c r="R8" s="272">
        <v>1</v>
      </c>
      <c r="S8" s="271">
        <v>7</v>
      </c>
    </row>
    <row r="9" spans="1:19" ht="15.75">
      <c r="A9" s="268">
        <v>4</v>
      </c>
      <c r="B9" s="245" t="s">
        <v>38</v>
      </c>
      <c r="C9" s="269">
        <v>6837</v>
      </c>
      <c r="D9" s="270">
        <v>33</v>
      </c>
      <c r="E9" s="271">
        <v>1</v>
      </c>
      <c r="F9" s="271">
        <v>4</v>
      </c>
      <c r="G9" s="271">
        <v>0</v>
      </c>
      <c r="H9" s="271">
        <v>0</v>
      </c>
      <c r="I9" s="271">
        <v>0</v>
      </c>
      <c r="J9" s="271">
        <v>3</v>
      </c>
      <c r="K9" s="271">
        <v>6</v>
      </c>
      <c r="L9" s="271">
        <v>1</v>
      </c>
      <c r="M9" s="271">
        <v>1</v>
      </c>
      <c r="N9" s="271">
        <v>0</v>
      </c>
      <c r="O9" s="271">
        <v>0</v>
      </c>
      <c r="P9" s="271">
        <v>0</v>
      </c>
      <c r="Q9" s="271">
        <v>0</v>
      </c>
      <c r="R9" s="271">
        <v>3</v>
      </c>
      <c r="S9" s="271">
        <v>14</v>
      </c>
    </row>
    <row r="10" spans="1:19" ht="15.75">
      <c r="A10" s="273">
        <v>5</v>
      </c>
      <c r="B10" s="245" t="s">
        <v>39</v>
      </c>
      <c r="C10" s="269">
        <v>7177</v>
      </c>
      <c r="D10" s="270">
        <v>39</v>
      </c>
      <c r="E10" s="271">
        <v>0</v>
      </c>
      <c r="F10" s="271">
        <v>4</v>
      </c>
      <c r="G10" s="271">
        <v>0</v>
      </c>
      <c r="H10" s="271">
        <v>0</v>
      </c>
      <c r="I10" s="271">
        <v>0</v>
      </c>
      <c r="J10" s="271">
        <v>0</v>
      </c>
      <c r="K10" s="271">
        <v>15</v>
      </c>
      <c r="L10" s="271">
        <v>0</v>
      </c>
      <c r="M10" s="271">
        <v>3</v>
      </c>
      <c r="N10" s="271">
        <v>0</v>
      </c>
      <c r="O10" s="271">
        <v>0</v>
      </c>
      <c r="P10" s="271">
        <v>0</v>
      </c>
      <c r="Q10" s="271">
        <v>0</v>
      </c>
      <c r="R10" s="271">
        <v>1</v>
      </c>
      <c r="S10" s="271">
        <v>16</v>
      </c>
    </row>
    <row r="11" spans="1:19" ht="15.75">
      <c r="A11" s="268">
        <v>6</v>
      </c>
      <c r="B11" s="245" t="s">
        <v>40</v>
      </c>
      <c r="C11" s="269">
        <v>5911</v>
      </c>
      <c r="D11" s="270">
        <v>30</v>
      </c>
      <c r="E11" s="271">
        <v>1</v>
      </c>
      <c r="F11" s="271">
        <v>3</v>
      </c>
      <c r="G11" s="271">
        <v>0</v>
      </c>
      <c r="H11" s="271">
        <v>0</v>
      </c>
      <c r="I11" s="271">
        <v>0</v>
      </c>
      <c r="J11" s="271">
        <v>1</v>
      </c>
      <c r="K11" s="271">
        <v>9</v>
      </c>
      <c r="L11" s="271">
        <v>1</v>
      </c>
      <c r="M11" s="271">
        <v>2</v>
      </c>
      <c r="N11" s="271">
        <v>0</v>
      </c>
      <c r="O11" s="271">
        <v>0</v>
      </c>
      <c r="P11" s="271">
        <v>0</v>
      </c>
      <c r="Q11" s="271">
        <v>0</v>
      </c>
      <c r="R11" s="271">
        <v>1</v>
      </c>
      <c r="S11" s="271">
        <v>12</v>
      </c>
    </row>
    <row r="12" spans="1:19" ht="15.75">
      <c r="A12" s="268">
        <v>7</v>
      </c>
      <c r="B12" s="245" t="s">
        <v>41</v>
      </c>
      <c r="C12" s="274">
        <v>9898</v>
      </c>
      <c r="D12" s="270">
        <v>28</v>
      </c>
      <c r="E12" s="271">
        <v>1</v>
      </c>
      <c r="F12" s="271">
        <v>2</v>
      </c>
      <c r="G12" s="271">
        <v>0</v>
      </c>
      <c r="H12" s="271">
        <v>0</v>
      </c>
      <c r="I12" s="271">
        <v>0</v>
      </c>
      <c r="J12" s="271">
        <v>2</v>
      </c>
      <c r="K12" s="272">
        <v>8</v>
      </c>
      <c r="L12" s="271">
        <v>1</v>
      </c>
      <c r="M12" s="271">
        <v>0</v>
      </c>
      <c r="N12" s="271">
        <v>0</v>
      </c>
      <c r="O12" s="271">
        <v>0</v>
      </c>
      <c r="P12" s="271">
        <v>1</v>
      </c>
      <c r="Q12" s="271">
        <v>0</v>
      </c>
      <c r="R12" s="271">
        <v>1</v>
      </c>
      <c r="S12" s="271">
        <v>12</v>
      </c>
    </row>
    <row r="13" spans="1:19" ht="15.75">
      <c r="A13" s="275">
        <v>8</v>
      </c>
      <c r="B13" s="245" t="s">
        <v>42</v>
      </c>
      <c r="C13" s="269">
        <v>7219</v>
      </c>
      <c r="D13" s="270">
        <v>18</v>
      </c>
      <c r="E13" s="272">
        <v>0</v>
      </c>
      <c r="F13" s="271">
        <v>1</v>
      </c>
      <c r="G13" s="271">
        <v>0</v>
      </c>
      <c r="H13" s="271">
        <v>0</v>
      </c>
      <c r="I13" s="271">
        <v>0</v>
      </c>
      <c r="J13" s="271">
        <v>0</v>
      </c>
      <c r="K13" s="271">
        <v>7</v>
      </c>
      <c r="L13" s="271">
        <v>3</v>
      </c>
      <c r="M13" s="271">
        <v>2</v>
      </c>
      <c r="N13" s="271">
        <v>0</v>
      </c>
      <c r="O13" s="271">
        <v>0</v>
      </c>
      <c r="P13" s="271">
        <v>0</v>
      </c>
      <c r="Q13" s="271">
        <v>0</v>
      </c>
      <c r="R13" s="271">
        <v>1</v>
      </c>
      <c r="S13" s="271">
        <v>4</v>
      </c>
    </row>
    <row r="14" spans="1:19" ht="15.75">
      <c r="A14" s="268">
        <v>9</v>
      </c>
      <c r="B14" s="245" t="s">
        <v>43</v>
      </c>
      <c r="C14" s="269">
        <v>8436</v>
      </c>
      <c r="D14" s="270">
        <v>40</v>
      </c>
      <c r="E14" s="271">
        <v>0</v>
      </c>
      <c r="F14" s="271">
        <v>6</v>
      </c>
      <c r="G14" s="271">
        <v>0</v>
      </c>
      <c r="H14" s="271">
        <v>1</v>
      </c>
      <c r="I14" s="271">
        <v>0</v>
      </c>
      <c r="J14" s="271">
        <v>1</v>
      </c>
      <c r="K14" s="271">
        <v>14</v>
      </c>
      <c r="L14" s="271">
        <v>2</v>
      </c>
      <c r="M14" s="271">
        <v>2</v>
      </c>
      <c r="N14" s="271">
        <v>1</v>
      </c>
      <c r="O14" s="271">
        <v>0</v>
      </c>
      <c r="P14" s="271">
        <v>1</v>
      </c>
      <c r="Q14" s="271">
        <v>0</v>
      </c>
      <c r="R14" s="271">
        <v>1</v>
      </c>
      <c r="S14" s="271">
        <v>11</v>
      </c>
    </row>
    <row r="15" spans="1:19" ht="15.75">
      <c r="A15" s="268">
        <v>10</v>
      </c>
      <c r="B15" s="247" t="s">
        <v>44</v>
      </c>
      <c r="C15" s="269">
        <v>5204</v>
      </c>
      <c r="D15" s="270">
        <v>20</v>
      </c>
      <c r="E15" s="271">
        <v>1</v>
      </c>
      <c r="F15" s="271">
        <v>2</v>
      </c>
      <c r="G15" s="271">
        <v>0</v>
      </c>
      <c r="H15" s="271">
        <v>0</v>
      </c>
      <c r="I15" s="271">
        <v>0</v>
      </c>
      <c r="J15" s="271">
        <v>0</v>
      </c>
      <c r="K15" s="272">
        <v>9</v>
      </c>
      <c r="L15" s="271">
        <v>0</v>
      </c>
      <c r="M15" s="271">
        <v>2</v>
      </c>
      <c r="N15" s="271">
        <v>0</v>
      </c>
      <c r="O15" s="271">
        <v>0</v>
      </c>
      <c r="P15" s="271">
        <v>0</v>
      </c>
      <c r="Q15" s="271">
        <v>0</v>
      </c>
      <c r="R15" s="271">
        <v>1</v>
      </c>
      <c r="S15" s="271">
        <v>5</v>
      </c>
    </row>
    <row r="16" spans="1:19" ht="15.75">
      <c r="A16" s="276" t="s">
        <v>106</v>
      </c>
      <c r="B16" s="277" t="s">
        <v>45</v>
      </c>
      <c r="C16" s="73">
        <v>79759</v>
      </c>
      <c r="D16" s="278">
        <v>315</v>
      </c>
      <c r="E16" s="279">
        <v>13</v>
      </c>
      <c r="F16" s="278">
        <v>44</v>
      </c>
      <c r="G16" s="278">
        <v>0</v>
      </c>
      <c r="H16" s="278">
        <v>4</v>
      </c>
      <c r="I16" s="278">
        <v>0</v>
      </c>
      <c r="J16" s="278">
        <v>8</v>
      </c>
      <c r="K16" s="280">
        <v>94</v>
      </c>
      <c r="L16" s="278">
        <v>14</v>
      </c>
      <c r="M16" s="278">
        <v>13</v>
      </c>
      <c r="N16" s="278">
        <v>1</v>
      </c>
      <c r="O16" s="278">
        <v>0</v>
      </c>
      <c r="P16" s="278">
        <v>3</v>
      </c>
      <c r="Q16" s="278">
        <v>0</v>
      </c>
      <c r="R16" s="281">
        <v>16</v>
      </c>
      <c r="S16" s="282">
        <v>105</v>
      </c>
    </row>
    <row r="17" spans="1:19" ht="15.75">
      <c r="A17" s="268">
        <v>11</v>
      </c>
      <c r="B17" s="283" t="s">
        <v>107</v>
      </c>
      <c r="C17" s="284">
        <v>36472</v>
      </c>
      <c r="D17" s="270">
        <v>85</v>
      </c>
      <c r="E17" s="271">
        <v>5</v>
      </c>
      <c r="F17" s="271">
        <v>17</v>
      </c>
      <c r="G17" s="271">
        <v>0</v>
      </c>
      <c r="H17" s="271">
        <v>0</v>
      </c>
      <c r="I17" s="271">
        <v>0</v>
      </c>
      <c r="J17" s="271">
        <v>2</v>
      </c>
      <c r="K17" s="272">
        <v>20</v>
      </c>
      <c r="L17" s="271">
        <v>4</v>
      </c>
      <c r="M17" s="271">
        <v>6</v>
      </c>
      <c r="N17" s="271">
        <v>1</v>
      </c>
      <c r="O17" s="271">
        <v>0</v>
      </c>
      <c r="P17" s="271">
        <v>0</v>
      </c>
      <c r="Q17" s="271">
        <v>0</v>
      </c>
      <c r="R17" s="272">
        <v>7</v>
      </c>
      <c r="S17" s="271">
        <v>23</v>
      </c>
    </row>
    <row r="18" spans="1:19" ht="29.25" customHeight="1">
      <c r="A18" s="285" t="s">
        <v>108</v>
      </c>
      <c r="B18" s="277" t="s">
        <v>129</v>
      </c>
      <c r="C18" s="73">
        <v>116231</v>
      </c>
      <c r="D18" s="286">
        <v>400</v>
      </c>
      <c r="E18" s="287">
        <v>18</v>
      </c>
      <c r="F18" s="280">
        <v>61</v>
      </c>
      <c r="G18" s="280">
        <v>0</v>
      </c>
      <c r="H18" s="280">
        <v>4</v>
      </c>
      <c r="I18" s="280">
        <v>0</v>
      </c>
      <c r="J18" s="280">
        <v>10</v>
      </c>
      <c r="K18" s="280">
        <v>114</v>
      </c>
      <c r="L18" s="280">
        <v>18</v>
      </c>
      <c r="M18" s="280">
        <v>19</v>
      </c>
      <c r="N18" s="280">
        <v>2</v>
      </c>
      <c r="O18" s="280">
        <v>0</v>
      </c>
      <c r="P18" s="280">
        <v>3</v>
      </c>
      <c r="Q18" s="280">
        <v>0</v>
      </c>
      <c r="R18" s="288">
        <v>23</v>
      </c>
      <c r="S18" s="282">
        <v>128</v>
      </c>
    </row>
    <row r="19" spans="1:19" ht="21" customHeight="1">
      <c r="A19" s="289" t="s">
        <v>130</v>
      </c>
      <c r="B19" s="289"/>
      <c r="C19" s="290"/>
      <c r="D19" s="291">
        <v>1</v>
      </c>
      <c r="E19" s="292">
        <v>4.4999999999999998E-2</v>
      </c>
      <c r="F19" s="292">
        <v>0.1525</v>
      </c>
      <c r="G19" s="292">
        <v>0</v>
      </c>
      <c r="H19" s="292">
        <v>0.01</v>
      </c>
      <c r="I19" s="292">
        <v>0</v>
      </c>
      <c r="J19" s="292">
        <v>2.5000000000000001E-2</v>
      </c>
      <c r="K19" s="293">
        <v>0.28499999999999998</v>
      </c>
      <c r="L19" s="292">
        <v>4.4999999999999998E-2</v>
      </c>
      <c r="M19" s="292">
        <v>4.7500000000000001E-2</v>
      </c>
      <c r="N19" s="292">
        <v>5.0000000000000001E-3</v>
      </c>
      <c r="O19" s="292">
        <v>0</v>
      </c>
      <c r="P19" s="292">
        <v>7.4999999999999997E-3</v>
      </c>
      <c r="Q19" s="294">
        <v>0</v>
      </c>
      <c r="R19" s="295">
        <v>5.7500000000000002E-2</v>
      </c>
      <c r="S19" s="296">
        <v>0.32</v>
      </c>
    </row>
    <row r="20" spans="1:19" ht="47.25" customHeight="1">
      <c r="A20" s="297" t="s">
        <v>131</v>
      </c>
      <c r="B20" s="298"/>
      <c r="C20" s="299"/>
      <c r="D20" s="300">
        <v>516.90168715747086</v>
      </c>
      <c r="E20" s="300">
        <v>23.26057592208619</v>
      </c>
      <c r="F20" s="300">
        <v>78.827507291514308</v>
      </c>
      <c r="G20" s="300">
        <v>0</v>
      </c>
      <c r="H20" s="300">
        <v>5.1690168715747085</v>
      </c>
      <c r="I20" s="300">
        <v>0</v>
      </c>
      <c r="J20" s="300">
        <v>12.922542178936773</v>
      </c>
      <c r="K20" s="300">
        <v>147.31698083987922</v>
      </c>
      <c r="L20" s="300">
        <v>23.26057592208619</v>
      </c>
      <c r="M20" s="300">
        <v>24.552830139979871</v>
      </c>
      <c r="N20" s="300">
        <v>2.5845084357873542</v>
      </c>
      <c r="O20" s="300">
        <v>0</v>
      </c>
      <c r="P20" s="300">
        <v>3.8767626536810313</v>
      </c>
      <c r="Q20" s="300">
        <v>0</v>
      </c>
      <c r="R20" s="301">
        <v>29.721847011554576</v>
      </c>
      <c r="S20" s="302">
        <v>165.40853989039067</v>
      </c>
    </row>
    <row r="21" spans="1:19" ht="15" customHeight="1">
      <c r="A21" s="303" t="s">
        <v>132</v>
      </c>
      <c r="B21" s="303"/>
      <c r="C21" s="303"/>
      <c r="D21" s="304">
        <v>535.8640691974025</v>
      </c>
      <c r="E21" s="304">
        <v>23.130823130823131</v>
      </c>
      <c r="F21" s="304">
        <v>69.392469392469394</v>
      </c>
      <c r="G21" s="304">
        <v>0</v>
      </c>
      <c r="H21" s="304">
        <v>0</v>
      </c>
      <c r="I21" s="304">
        <v>0</v>
      </c>
      <c r="J21" s="304">
        <v>15.420548753882088</v>
      </c>
      <c r="K21" s="304">
        <v>138.78493878493879</v>
      </c>
      <c r="L21" s="304">
        <v>20.560731671842785</v>
      </c>
      <c r="M21" s="304">
        <v>26.985960319293653</v>
      </c>
      <c r="N21" s="304">
        <v>0</v>
      </c>
      <c r="O21" s="304">
        <v>0</v>
      </c>
      <c r="P21" s="304">
        <v>7.7102743769410438</v>
      </c>
      <c r="Q21" s="304">
        <v>0</v>
      </c>
      <c r="R21" s="304">
        <v>34.696234696234697</v>
      </c>
      <c r="S21" s="304">
        <v>196.61199661199663</v>
      </c>
    </row>
    <row r="22" spans="1:19" ht="26.25" customHeight="1">
      <c r="A22" s="305" t="s">
        <v>133</v>
      </c>
      <c r="B22" s="305"/>
      <c r="C22" s="305"/>
      <c r="D22" s="306">
        <v>-3.5386552541827987E-2</v>
      </c>
      <c r="E22" s="306">
        <v>5.6095189751441676E-3</v>
      </c>
      <c r="F22" s="306">
        <v>0.13596630847192226</v>
      </c>
      <c r="G22" s="306"/>
      <c r="H22" s="306"/>
      <c r="I22" s="306"/>
      <c r="J22" s="306">
        <v>-0.16199206752071305</v>
      </c>
      <c r="K22" s="306">
        <v>6.1476714473763572E-2</v>
      </c>
      <c r="L22" s="306">
        <v>0.13131070884703733</v>
      </c>
      <c r="M22" s="306">
        <v>-9.0162816165345494E-2</v>
      </c>
      <c r="N22" s="306"/>
      <c r="O22" s="306"/>
      <c r="P22" s="306">
        <v>-0.49719524051242792</v>
      </c>
      <c r="Q22" s="306"/>
      <c r="R22" s="306">
        <v>-0.14336966902117343</v>
      </c>
      <c r="S22" s="306">
        <v>-0.15870576190314745</v>
      </c>
    </row>
    <row r="23" spans="1:19" ht="15" customHeight="1">
      <c r="A23" s="303" t="s">
        <v>134</v>
      </c>
      <c r="B23" s="303"/>
      <c r="C23" s="303"/>
      <c r="D23" s="304">
        <v>480.7</v>
      </c>
      <c r="E23" s="304">
        <v>20.5</v>
      </c>
      <c r="F23" s="304">
        <v>56.3</v>
      </c>
      <c r="G23" s="304">
        <v>0</v>
      </c>
      <c r="H23" s="304">
        <v>3.8</v>
      </c>
      <c r="I23" s="304">
        <v>0</v>
      </c>
      <c r="J23" s="304">
        <v>7.7</v>
      </c>
      <c r="K23" s="304">
        <v>133</v>
      </c>
      <c r="L23" s="304">
        <v>21.7</v>
      </c>
      <c r="M23" s="304">
        <v>21.7</v>
      </c>
      <c r="N23" s="304">
        <v>0</v>
      </c>
      <c r="O23" s="304">
        <v>3.8</v>
      </c>
      <c r="P23" s="304">
        <v>6.4</v>
      </c>
      <c r="Q23" s="304">
        <v>1.3</v>
      </c>
      <c r="R23" s="304">
        <v>26.8</v>
      </c>
      <c r="S23" s="304">
        <v>176.4</v>
      </c>
    </row>
    <row r="24" spans="1:19" ht="15" customHeight="1">
      <c r="A24" s="126" t="s">
        <v>135</v>
      </c>
      <c r="B24" s="126"/>
      <c r="C24" s="126"/>
      <c r="D24" s="80">
        <v>541.4</v>
      </c>
      <c r="E24" s="80">
        <v>19.2</v>
      </c>
      <c r="F24" s="80">
        <v>65.099999999999994</v>
      </c>
      <c r="G24" s="80">
        <v>1.3</v>
      </c>
      <c r="H24" s="80">
        <v>5.0999999999999996</v>
      </c>
      <c r="I24" s="80">
        <v>0</v>
      </c>
      <c r="J24" s="80">
        <v>7.7</v>
      </c>
      <c r="K24" s="80">
        <v>145.6</v>
      </c>
      <c r="L24" s="80">
        <v>23</v>
      </c>
      <c r="M24" s="80">
        <v>31.9</v>
      </c>
      <c r="N24" s="80">
        <v>0</v>
      </c>
      <c r="O24" s="80">
        <v>1.3</v>
      </c>
      <c r="P24" s="80">
        <v>8.9</v>
      </c>
      <c r="Q24" s="80"/>
      <c r="R24" s="80">
        <v>14</v>
      </c>
      <c r="S24" s="80">
        <v>217.1</v>
      </c>
    </row>
    <row r="25" spans="1:19" ht="15.75">
      <c r="A25" s="307" t="s">
        <v>136</v>
      </c>
      <c r="B25" s="307"/>
      <c r="C25" s="307"/>
      <c r="D25" s="308">
        <v>621.04793343887889</v>
      </c>
      <c r="E25" s="308">
        <v>21.502677939838986</v>
      </c>
      <c r="F25" s="308">
        <v>79.686394718226836</v>
      </c>
      <c r="G25" s="308">
        <v>0</v>
      </c>
      <c r="H25" s="308">
        <v>3.7945902246774681</v>
      </c>
      <c r="I25" s="308">
        <v>0</v>
      </c>
      <c r="J25" s="308">
        <v>7.5891804493549362</v>
      </c>
      <c r="K25" s="308">
        <v>137.8701114966147</v>
      </c>
      <c r="L25" s="308">
        <v>35.416175430323037</v>
      </c>
      <c r="M25" s="308">
        <v>44.270219287903792</v>
      </c>
      <c r="N25" s="308">
        <v>0</v>
      </c>
      <c r="O25" s="308">
        <v>1.2648634082258228</v>
      </c>
      <c r="P25" s="308">
        <v>7.5891804493549362</v>
      </c>
      <c r="Q25" s="308">
        <v>0</v>
      </c>
      <c r="R25" s="309">
        <v>16.443224306935697</v>
      </c>
      <c r="S25" s="308">
        <v>264.35645231919699</v>
      </c>
    </row>
    <row r="26" spans="1:19" s="138" customFormat="1" ht="15">
      <c r="B26" s="311"/>
      <c r="C26" s="310"/>
    </row>
    <row r="27" spans="1:19" s="138" customFormat="1"/>
    <row r="28" spans="1:19" s="138" customFormat="1"/>
  </sheetData>
  <mergeCells count="13">
    <mergeCell ref="A25:C25"/>
    <mergeCell ref="A19:C19"/>
    <mergeCell ref="A20:C20"/>
    <mergeCell ref="A21:C21"/>
    <mergeCell ref="A22:C22"/>
    <mergeCell ref="A23:C23"/>
    <mergeCell ref="A24:C24"/>
    <mergeCell ref="A1:R1"/>
    <mergeCell ref="A2:R2"/>
    <mergeCell ref="A4:A5"/>
    <mergeCell ref="B4:B5"/>
    <mergeCell ref="C4:C5"/>
    <mergeCell ref="D4:D5"/>
  </mergeCells>
  <dataValidations count="1">
    <dataValidation operator="equal" allowBlank="1" showErrorMessage="1" sqref="C6:C17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Zeros="0" topLeftCell="A10" workbookViewId="0">
      <selection activeCell="A18" sqref="A18:B18"/>
    </sheetView>
  </sheetViews>
  <sheetFormatPr defaultRowHeight="12.75"/>
  <cols>
    <col min="1" max="1" width="6.28515625" customWidth="1"/>
    <col min="2" max="2" width="16.85546875" customWidth="1"/>
    <col min="5" max="5" width="8" customWidth="1"/>
    <col min="7" max="7" width="7.140625" customWidth="1"/>
    <col min="9" max="9" width="7.28515625" customWidth="1"/>
    <col min="14" max="14" width="7.140625" customWidth="1"/>
    <col min="15" max="15" width="7" customWidth="1"/>
  </cols>
  <sheetData>
    <row r="1" spans="1:19" ht="22.5">
      <c r="A1" s="312" t="s">
        <v>190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3"/>
    </row>
    <row r="2" spans="1:19" ht="29.25" customHeight="1">
      <c r="A2" s="314"/>
      <c r="B2" s="166" t="s">
        <v>137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</row>
    <row r="3" spans="1:19" ht="29.25" customHeight="1" thickBot="1">
      <c r="A3" s="314"/>
      <c r="B3" s="170" t="s">
        <v>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7"/>
    </row>
    <row r="4" spans="1:19" ht="145.5">
      <c r="A4" s="315" t="s">
        <v>66</v>
      </c>
      <c r="B4" s="316" t="s">
        <v>67</v>
      </c>
      <c r="C4" s="261" t="s">
        <v>128</v>
      </c>
      <c r="D4" s="317" t="s">
        <v>69</v>
      </c>
      <c r="E4" s="234" t="s">
        <v>70</v>
      </c>
      <c r="F4" s="235" t="s">
        <v>71</v>
      </c>
      <c r="G4" s="235" t="s">
        <v>72</v>
      </c>
      <c r="H4" s="235" t="s">
        <v>73</v>
      </c>
      <c r="I4" s="235" t="s">
        <v>74</v>
      </c>
      <c r="J4" s="235" t="s">
        <v>75</v>
      </c>
      <c r="K4" s="235" t="s">
        <v>76</v>
      </c>
      <c r="L4" s="235" t="s">
        <v>77</v>
      </c>
      <c r="M4" s="235" t="s">
        <v>78</v>
      </c>
      <c r="N4" s="235" t="s">
        <v>79</v>
      </c>
      <c r="O4" s="235" t="s">
        <v>80</v>
      </c>
      <c r="P4" s="235" t="s">
        <v>81</v>
      </c>
      <c r="Q4" s="235" t="s">
        <v>84</v>
      </c>
      <c r="R4" s="263" t="s">
        <v>85</v>
      </c>
      <c r="S4" s="318" t="s">
        <v>86</v>
      </c>
    </row>
    <row r="5" spans="1:19" ht="21.75" customHeight="1" thickBot="1">
      <c r="A5" s="319"/>
      <c r="B5" s="320"/>
      <c r="C5" s="264"/>
      <c r="D5" s="321"/>
      <c r="E5" s="322" t="s">
        <v>88</v>
      </c>
      <c r="F5" s="323" t="s">
        <v>89</v>
      </c>
      <c r="G5" s="323" t="s">
        <v>90</v>
      </c>
      <c r="H5" s="323" t="s">
        <v>91</v>
      </c>
      <c r="I5" s="323" t="s">
        <v>92</v>
      </c>
      <c r="J5" s="323" t="s">
        <v>93</v>
      </c>
      <c r="K5" s="324" t="s">
        <v>94</v>
      </c>
      <c r="L5" s="323" t="s">
        <v>95</v>
      </c>
      <c r="M5" s="323" t="s">
        <v>96</v>
      </c>
      <c r="N5" s="323" t="s">
        <v>97</v>
      </c>
      <c r="O5" s="323" t="s">
        <v>98</v>
      </c>
      <c r="P5" s="323" t="s">
        <v>99</v>
      </c>
      <c r="Q5" s="323" t="s">
        <v>102</v>
      </c>
      <c r="R5" s="325" t="s">
        <v>103</v>
      </c>
      <c r="S5" s="326" t="s">
        <v>104</v>
      </c>
    </row>
    <row r="6" spans="1:19" ht="15.75">
      <c r="A6" s="189">
        <v>1</v>
      </c>
      <c r="B6" s="245" t="s">
        <v>35</v>
      </c>
      <c r="C6" s="269">
        <v>18566</v>
      </c>
      <c r="D6" s="327">
        <v>461.13325433588278</v>
      </c>
      <c r="E6" s="469">
        <v>40.450285468059896</v>
      </c>
      <c r="F6" s="469">
        <v>80.900570936119792</v>
      </c>
      <c r="G6" s="469">
        <v>0</v>
      </c>
      <c r="H6" s="469">
        <v>16.18011418722396</v>
      </c>
      <c r="I6" s="469">
        <v>0</v>
      </c>
      <c r="J6" s="469">
        <v>8.0900570936119802</v>
      </c>
      <c r="K6" s="469">
        <v>113.26079931056771</v>
      </c>
      <c r="L6" s="469">
        <v>24.270171280835935</v>
      </c>
      <c r="M6" s="469">
        <v>0</v>
      </c>
      <c r="N6" s="469">
        <v>0</v>
      </c>
      <c r="O6" s="469">
        <v>0</v>
      </c>
      <c r="P6" s="469">
        <v>8.0900570936119802</v>
      </c>
      <c r="Q6" s="469">
        <v>0</v>
      </c>
      <c r="R6" s="469">
        <v>48.540342561671871</v>
      </c>
      <c r="S6" s="470">
        <v>121.35085640417969</v>
      </c>
    </row>
    <row r="7" spans="1:19" ht="15.75">
      <c r="A7" s="189">
        <v>2</v>
      </c>
      <c r="B7" s="245" t="s">
        <v>36</v>
      </c>
      <c r="C7" s="269">
        <v>4367</v>
      </c>
      <c r="D7" s="327">
        <v>722.28074192809709</v>
      </c>
      <c r="E7" s="469">
        <v>34.394321044195102</v>
      </c>
      <c r="F7" s="469">
        <v>171.9716052209755</v>
      </c>
      <c r="G7" s="469">
        <v>0</v>
      </c>
      <c r="H7" s="469">
        <v>0</v>
      </c>
      <c r="I7" s="469">
        <v>0</v>
      </c>
      <c r="J7" s="469">
        <v>0</v>
      </c>
      <c r="K7" s="469">
        <v>137.57728417678041</v>
      </c>
      <c r="L7" s="469">
        <v>68.788642088390205</v>
      </c>
      <c r="M7" s="469">
        <v>0</v>
      </c>
      <c r="N7" s="469">
        <v>0</v>
      </c>
      <c r="O7" s="469">
        <v>0</v>
      </c>
      <c r="P7" s="469">
        <v>0</v>
      </c>
      <c r="Q7" s="469">
        <v>0</v>
      </c>
      <c r="R7" s="469">
        <v>0</v>
      </c>
      <c r="S7" s="469">
        <v>309.54888939775589</v>
      </c>
    </row>
    <row r="8" spans="1:19" ht="15.75">
      <c r="A8" s="189">
        <v>3</v>
      </c>
      <c r="B8" s="245" t="s">
        <v>37</v>
      </c>
      <c r="C8" s="269">
        <v>6144</v>
      </c>
      <c r="D8" s="327">
        <v>708.95182291666663</v>
      </c>
      <c r="E8" s="469">
        <v>73.33984375</v>
      </c>
      <c r="F8" s="469">
        <v>171.12630208333334</v>
      </c>
      <c r="G8" s="469">
        <v>0</v>
      </c>
      <c r="H8" s="469">
        <v>24.446614583333336</v>
      </c>
      <c r="I8" s="469">
        <v>0</v>
      </c>
      <c r="J8" s="469">
        <v>0</v>
      </c>
      <c r="K8" s="469">
        <v>195.57291666666669</v>
      </c>
      <c r="L8" s="469">
        <v>24.446614583333336</v>
      </c>
      <c r="M8" s="469">
        <v>24.446614583333336</v>
      </c>
      <c r="N8" s="469">
        <v>0</v>
      </c>
      <c r="O8" s="469">
        <v>0</v>
      </c>
      <c r="P8" s="469">
        <v>0</v>
      </c>
      <c r="Q8" s="469">
        <v>0</v>
      </c>
      <c r="R8" s="469">
        <v>24.446614583333336</v>
      </c>
      <c r="S8" s="469">
        <v>171.12630208333334</v>
      </c>
    </row>
    <row r="9" spans="1:19" ht="15.75">
      <c r="A9" s="189">
        <v>4</v>
      </c>
      <c r="B9" s="245" t="s">
        <v>38</v>
      </c>
      <c r="C9" s="269">
        <v>6837</v>
      </c>
      <c r="D9" s="327">
        <v>724.96709082931102</v>
      </c>
      <c r="E9" s="469">
        <v>21.968699722100336</v>
      </c>
      <c r="F9" s="469">
        <v>87.874798888401344</v>
      </c>
      <c r="G9" s="469">
        <v>0</v>
      </c>
      <c r="H9" s="469">
        <v>0</v>
      </c>
      <c r="I9" s="469">
        <v>0</v>
      </c>
      <c r="J9" s="469">
        <v>65.906099166301004</v>
      </c>
      <c r="K9" s="469">
        <v>131.81219833260201</v>
      </c>
      <c r="L9" s="469">
        <v>21.968699722100336</v>
      </c>
      <c r="M9" s="469">
        <v>21.968699722100336</v>
      </c>
      <c r="N9" s="469">
        <v>0</v>
      </c>
      <c r="O9" s="469">
        <v>0</v>
      </c>
      <c r="P9" s="469">
        <v>0</v>
      </c>
      <c r="Q9" s="469">
        <v>0</v>
      </c>
      <c r="R9" s="469">
        <v>65.906099166301004</v>
      </c>
      <c r="S9" s="469">
        <v>307.56179610940472</v>
      </c>
    </row>
    <row r="10" spans="1:19" ht="15.75">
      <c r="A10" s="189">
        <v>5</v>
      </c>
      <c r="B10" s="245" t="s">
        <v>39</v>
      </c>
      <c r="C10" s="269">
        <v>7177</v>
      </c>
      <c r="D10" s="327">
        <v>816.19060888950821</v>
      </c>
      <c r="E10" s="469">
        <v>0</v>
      </c>
      <c r="F10" s="469">
        <v>83.711857322000839</v>
      </c>
      <c r="G10" s="469">
        <v>0</v>
      </c>
      <c r="H10" s="469">
        <v>0</v>
      </c>
      <c r="I10" s="469">
        <v>0</v>
      </c>
      <c r="J10" s="469">
        <v>0</v>
      </c>
      <c r="K10" s="469">
        <v>313.91946495750312</v>
      </c>
      <c r="L10" s="469">
        <v>0</v>
      </c>
      <c r="M10" s="469">
        <v>62.783892991500622</v>
      </c>
      <c r="N10" s="469">
        <v>0</v>
      </c>
      <c r="O10" s="469">
        <v>0</v>
      </c>
      <c r="P10" s="469">
        <v>0</v>
      </c>
      <c r="Q10" s="469">
        <v>0</v>
      </c>
      <c r="R10" s="469">
        <v>20.92796433050021</v>
      </c>
      <c r="S10" s="469">
        <v>334.84742928800335</v>
      </c>
    </row>
    <row r="11" spans="1:19" ht="15.75">
      <c r="A11" s="189">
        <v>6</v>
      </c>
      <c r="B11" s="245" t="s">
        <v>40</v>
      </c>
      <c r="C11" s="269">
        <v>5911</v>
      </c>
      <c r="D11" s="327">
        <v>762.3075621722212</v>
      </c>
      <c r="E11" s="469">
        <v>25.410252072407374</v>
      </c>
      <c r="F11" s="469">
        <v>76.230756217222122</v>
      </c>
      <c r="G11" s="469">
        <v>0</v>
      </c>
      <c r="H11" s="469">
        <v>0</v>
      </c>
      <c r="I11" s="469">
        <v>0</v>
      </c>
      <c r="J11" s="469">
        <v>25.410252072407374</v>
      </c>
      <c r="K11" s="469">
        <v>228.69226865166635</v>
      </c>
      <c r="L11" s="469">
        <v>25.410252072407374</v>
      </c>
      <c r="M11" s="469">
        <v>50.820504144814748</v>
      </c>
      <c r="N11" s="469">
        <v>0</v>
      </c>
      <c r="O11" s="469">
        <v>0</v>
      </c>
      <c r="P11" s="469">
        <v>0</v>
      </c>
      <c r="Q11" s="469">
        <v>0</v>
      </c>
      <c r="R11" s="469">
        <v>25.410252072407374</v>
      </c>
      <c r="S11" s="469">
        <v>304.92302486888849</v>
      </c>
    </row>
    <row r="12" spans="1:19" ht="15.75">
      <c r="A12" s="189">
        <v>7</v>
      </c>
      <c r="B12" s="245" t="s">
        <v>41</v>
      </c>
      <c r="C12" s="274">
        <v>9898</v>
      </c>
      <c r="D12" s="327">
        <v>424.89391796322485</v>
      </c>
      <c r="E12" s="469">
        <v>15.17478278440089</v>
      </c>
      <c r="F12" s="469">
        <v>30.349565568801779</v>
      </c>
      <c r="G12" s="469">
        <v>0</v>
      </c>
      <c r="H12" s="469">
        <v>0</v>
      </c>
      <c r="I12" s="469">
        <v>0</v>
      </c>
      <c r="J12" s="469">
        <v>30.349565568801779</v>
      </c>
      <c r="K12" s="469">
        <v>121.39826227520712</v>
      </c>
      <c r="L12" s="469">
        <v>15.17478278440089</v>
      </c>
      <c r="M12" s="469">
        <v>0</v>
      </c>
      <c r="N12" s="469">
        <v>0</v>
      </c>
      <c r="O12" s="469">
        <v>0</v>
      </c>
      <c r="P12" s="469">
        <v>15.17478278440089</v>
      </c>
      <c r="Q12" s="469">
        <v>0</v>
      </c>
      <c r="R12" s="469">
        <v>15.17478278440089</v>
      </c>
      <c r="S12" s="469">
        <v>182.09739341281067</v>
      </c>
    </row>
    <row r="13" spans="1:19" ht="15.75">
      <c r="A13" s="189">
        <v>8</v>
      </c>
      <c r="B13" s="245" t="s">
        <v>42</v>
      </c>
      <c r="C13" s="269">
        <v>7219</v>
      </c>
      <c r="D13" s="327">
        <v>374.51170522232997</v>
      </c>
      <c r="E13" s="469">
        <v>0</v>
      </c>
      <c r="F13" s="469">
        <v>20.806205845685</v>
      </c>
      <c r="G13" s="469">
        <v>0</v>
      </c>
      <c r="H13" s="469">
        <v>0</v>
      </c>
      <c r="I13" s="469">
        <v>0</v>
      </c>
      <c r="J13" s="469">
        <v>0</v>
      </c>
      <c r="K13" s="469">
        <v>145.64344091979498</v>
      </c>
      <c r="L13" s="469">
        <v>62.418617537054999</v>
      </c>
      <c r="M13" s="469">
        <v>41.612411691369999</v>
      </c>
      <c r="N13" s="469">
        <v>0</v>
      </c>
      <c r="O13" s="469">
        <v>0</v>
      </c>
      <c r="P13" s="469">
        <v>0</v>
      </c>
      <c r="Q13" s="469">
        <v>0</v>
      </c>
      <c r="R13" s="469">
        <v>20.806205845685</v>
      </c>
      <c r="S13" s="469">
        <v>83.224823382739999</v>
      </c>
    </row>
    <row r="14" spans="1:19" ht="15.75">
      <c r="A14" s="189">
        <v>9</v>
      </c>
      <c r="B14" s="245" t="s">
        <v>43</v>
      </c>
      <c r="C14" s="269">
        <v>8436</v>
      </c>
      <c r="D14" s="327">
        <v>712.18587008060695</v>
      </c>
      <c r="E14" s="469">
        <v>0</v>
      </c>
      <c r="F14" s="469">
        <v>106.82788051209104</v>
      </c>
      <c r="G14" s="469">
        <v>0</v>
      </c>
      <c r="H14" s="469">
        <v>17.804646752015174</v>
      </c>
      <c r="I14" s="469">
        <v>0</v>
      </c>
      <c r="J14" s="469">
        <v>17.804646752015174</v>
      </c>
      <c r="K14" s="469">
        <v>249.2650545282124</v>
      </c>
      <c r="L14" s="469">
        <v>35.609293504030347</v>
      </c>
      <c r="M14" s="469">
        <v>35.609293504030347</v>
      </c>
      <c r="N14" s="469">
        <v>17.804646752015174</v>
      </c>
      <c r="O14" s="469">
        <v>0</v>
      </c>
      <c r="P14" s="469">
        <v>17.804646752015174</v>
      </c>
      <c r="Q14" s="469">
        <v>0</v>
      </c>
      <c r="R14" s="469">
        <v>17.804646752015174</v>
      </c>
      <c r="S14" s="469">
        <v>195.85111427216688</v>
      </c>
    </row>
    <row r="15" spans="1:19" ht="15.75">
      <c r="A15" s="189">
        <v>10</v>
      </c>
      <c r="B15" s="247" t="s">
        <v>44</v>
      </c>
      <c r="C15" s="269">
        <v>5204</v>
      </c>
      <c r="D15" s="327">
        <v>577.24827056110678</v>
      </c>
      <c r="E15" s="469">
        <v>28.862413528055345</v>
      </c>
      <c r="F15" s="469">
        <v>57.724827056110691</v>
      </c>
      <c r="G15" s="469">
        <v>0</v>
      </c>
      <c r="H15" s="469">
        <v>0</v>
      </c>
      <c r="I15" s="469">
        <v>0</v>
      </c>
      <c r="J15" s="469">
        <v>0</v>
      </c>
      <c r="K15" s="469">
        <v>259.76172175249809</v>
      </c>
      <c r="L15" s="469">
        <v>0</v>
      </c>
      <c r="M15" s="469">
        <v>57.724827056110691</v>
      </c>
      <c r="N15" s="469">
        <v>0</v>
      </c>
      <c r="O15" s="469">
        <v>0</v>
      </c>
      <c r="P15" s="469">
        <v>0</v>
      </c>
      <c r="Q15" s="469">
        <v>0</v>
      </c>
      <c r="R15" s="469">
        <v>28.862413528055345</v>
      </c>
      <c r="S15" s="469">
        <v>144.31206764027669</v>
      </c>
    </row>
    <row r="16" spans="1:19" ht="27" customHeight="1">
      <c r="A16" s="195" t="s">
        <v>106</v>
      </c>
      <c r="B16" s="329" t="s">
        <v>45</v>
      </c>
      <c r="C16" s="73">
        <v>79759</v>
      </c>
      <c r="D16" s="327">
        <v>593.19951353452279</v>
      </c>
      <c r="E16" s="327">
        <v>24.481249764916814</v>
      </c>
      <c r="F16" s="327">
        <v>82.859614588949213</v>
      </c>
      <c r="G16" s="327">
        <v>0</v>
      </c>
      <c r="H16" s="327">
        <v>7.5326922353590184</v>
      </c>
      <c r="I16" s="327">
        <v>0</v>
      </c>
      <c r="J16" s="327">
        <v>15.065384470718037</v>
      </c>
      <c r="K16" s="327">
        <v>177.01826753093695</v>
      </c>
      <c r="L16" s="327">
        <v>26.36442282375657</v>
      </c>
      <c r="M16" s="327">
        <v>24.481249764916814</v>
      </c>
      <c r="N16" s="327">
        <v>1.8831730588397546</v>
      </c>
      <c r="O16" s="327">
        <v>0</v>
      </c>
      <c r="P16" s="327">
        <v>5.6495191765192638</v>
      </c>
      <c r="Q16" s="327">
        <v>0</v>
      </c>
      <c r="R16" s="327">
        <v>30.130768941436074</v>
      </c>
      <c r="S16" s="327">
        <v>197.73317117817427</v>
      </c>
    </row>
    <row r="17" spans="1:19" ht="20.25" customHeight="1">
      <c r="A17" s="189">
        <v>11</v>
      </c>
      <c r="B17" s="245" t="s">
        <v>107</v>
      </c>
      <c r="C17" s="284">
        <v>36472</v>
      </c>
      <c r="D17" s="327">
        <v>350.04935292827372</v>
      </c>
      <c r="E17" s="328">
        <v>20.591138407545515</v>
      </c>
      <c r="F17" s="328">
        <v>70.009870585654753</v>
      </c>
      <c r="G17" s="328">
        <v>0</v>
      </c>
      <c r="H17" s="328">
        <v>0</v>
      </c>
      <c r="I17" s="328">
        <v>0</v>
      </c>
      <c r="J17" s="328">
        <v>8.2364553630182069</v>
      </c>
      <c r="K17" s="328">
        <v>82.364553630182058</v>
      </c>
      <c r="L17" s="328">
        <v>16.472910726036414</v>
      </c>
      <c r="M17" s="328">
        <v>24.709366089054615</v>
      </c>
      <c r="N17" s="328">
        <v>4.1182276815091035</v>
      </c>
      <c r="O17" s="328">
        <v>0</v>
      </c>
      <c r="P17" s="328">
        <v>0</v>
      </c>
      <c r="Q17" s="328">
        <v>0</v>
      </c>
      <c r="R17" s="328">
        <v>28.82759377056372</v>
      </c>
      <c r="S17" s="328">
        <v>94.719236674709364</v>
      </c>
    </row>
    <row r="18" spans="1:19" ht="45" customHeight="1">
      <c r="A18" s="330" t="s">
        <v>191</v>
      </c>
      <c r="B18" s="330"/>
      <c r="C18" s="73">
        <v>116231</v>
      </c>
      <c r="D18" s="327">
        <v>516.90168715747086</v>
      </c>
      <c r="E18" s="327">
        <v>23.26057592208619</v>
      </c>
      <c r="F18" s="327">
        <v>78.827507291514308</v>
      </c>
      <c r="G18" s="327">
        <v>0</v>
      </c>
      <c r="H18" s="327">
        <v>5.1690168715747085</v>
      </c>
      <c r="I18" s="327">
        <v>0</v>
      </c>
      <c r="J18" s="327">
        <v>12.922542178936773</v>
      </c>
      <c r="K18" s="327">
        <v>147.31698083987922</v>
      </c>
      <c r="L18" s="327">
        <v>23.26057592208619</v>
      </c>
      <c r="M18" s="327">
        <v>24.552830139979871</v>
      </c>
      <c r="N18" s="327">
        <v>2.5845084357873542</v>
      </c>
      <c r="O18" s="327">
        <v>0</v>
      </c>
      <c r="P18" s="327">
        <v>3.8767626536810313</v>
      </c>
      <c r="Q18" s="327">
        <v>0</v>
      </c>
      <c r="R18" s="327">
        <v>29.721847011554576</v>
      </c>
      <c r="S18" s="327">
        <v>165.40853989039067</v>
      </c>
    </row>
    <row r="19" spans="1:19" ht="15">
      <c r="A19" s="303" t="s">
        <v>132</v>
      </c>
      <c r="B19" s="303"/>
      <c r="C19" s="303"/>
      <c r="D19" s="304">
        <v>535.8640691974025</v>
      </c>
      <c r="E19" s="304">
        <v>23.130823130823131</v>
      </c>
      <c r="F19" s="304">
        <v>69.392469392469394</v>
      </c>
      <c r="G19" s="304">
        <v>0</v>
      </c>
      <c r="H19" s="304">
        <v>0</v>
      </c>
      <c r="I19" s="304">
        <v>0</v>
      </c>
      <c r="J19" s="304">
        <v>15.420548753882088</v>
      </c>
      <c r="K19" s="304">
        <v>138.78493878493879</v>
      </c>
      <c r="L19" s="304">
        <v>20.560731671842785</v>
      </c>
      <c r="M19" s="304">
        <v>26.985960319293653</v>
      </c>
      <c r="N19" s="304">
        <v>0</v>
      </c>
      <c r="O19" s="304">
        <v>0</v>
      </c>
      <c r="P19" s="304">
        <v>7.7102743769410438</v>
      </c>
      <c r="Q19" s="304">
        <v>0</v>
      </c>
      <c r="R19" s="304">
        <v>34.696234696234697</v>
      </c>
      <c r="S19" s="304">
        <v>196.61199661199663</v>
      </c>
    </row>
    <row r="20" spans="1:19" ht="27" customHeight="1">
      <c r="A20" s="331" t="s">
        <v>138</v>
      </c>
      <c r="B20" s="331"/>
      <c r="C20" s="331"/>
      <c r="D20" s="332">
        <v>-3.5386552541827987E-2</v>
      </c>
      <c r="E20" s="332">
        <v>5.6095189751441676E-3</v>
      </c>
      <c r="F20" s="332">
        <v>0.13596630847192226</v>
      </c>
      <c r="G20" s="332"/>
      <c r="H20" s="332"/>
      <c r="I20" s="332"/>
      <c r="J20" s="332">
        <v>-0.16199206752071305</v>
      </c>
      <c r="K20" s="332">
        <v>6.1476714473763572E-2</v>
      </c>
      <c r="L20" s="332">
        <v>0.13131070884703733</v>
      </c>
      <c r="M20" s="332">
        <v>-9.0162816165345494E-2</v>
      </c>
      <c r="N20" s="332"/>
      <c r="O20" s="332"/>
      <c r="P20" s="332">
        <v>-0.49719524051242792</v>
      </c>
      <c r="Q20" s="332"/>
      <c r="R20" s="332">
        <v>-0.14336966902117343</v>
      </c>
      <c r="S20" s="332">
        <v>-0.15870576190314745</v>
      </c>
    </row>
    <row r="21" spans="1:19" ht="15">
      <c r="A21" s="126" t="s">
        <v>139</v>
      </c>
      <c r="B21" s="126"/>
      <c r="C21" s="333"/>
      <c r="D21" s="334">
        <v>480.71364123865783</v>
      </c>
      <c r="E21" s="334">
        <v>20.45589962717693</v>
      </c>
      <c r="F21" s="334">
        <v>56.253723974736559</v>
      </c>
      <c r="G21" s="334">
        <v>0</v>
      </c>
      <c r="H21" s="334">
        <v>3.8354811800956741</v>
      </c>
      <c r="I21" s="334">
        <v>0</v>
      </c>
      <c r="J21" s="334">
        <v>7.6709623601913481</v>
      </c>
      <c r="K21" s="334">
        <v>132.96334757665005</v>
      </c>
      <c r="L21" s="334">
        <v>21.73439335387549</v>
      </c>
      <c r="M21" s="334">
        <v>21.73439335387549</v>
      </c>
      <c r="N21" s="334">
        <v>0</v>
      </c>
      <c r="O21" s="334">
        <v>3.8354811800956741</v>
      </c>
      <c r="P21" s="334">
        <v>6.3924686334927898</v>
      </c>
      <c r="Q21" s="334">
        <v>1.2784937266985581</v>
      </c>
      <c r="R21" s="334">
        <v>26.848368260669719</v>
      </c>
      <c r="S21" s="334">
        <v>176.43213428440103</v>
      </c>
    </row>
    <row r="22" spans="1:19" ht="16.5">
      <c r="A22" s="335" t="s">
        <v>140</v>
      </c>
      <c r="B22" s="336"/>
      <c r="C22" s="337"/>
      <c r="D22" s="338">
        <v>541.3595274169661</v>
      </c>
      <c r="E22" s="338">
        <v>19.151870073713422</v>
      </c>
      <c r="F22" s="338">
        <v>65.116358250625638</v>
      </c>
      <c r="G22" s="338">
        <v>1.2767913382475613</v>
      </c>
      <c r="H22" s="338">
        <v>5.1071653529902452</v>
      </c>
      <c r="I22" s="338">
        <v>0</v>
      </c>
      <c r="J22" s="338">
        <v>7.6607480294853678</v>
      </c>
      <c r="K22" s="338">
        <v>145.554212560222</v>
      </c>
      <c r="L22" s="338">
        <v>22.982244088456103</v>
      </c>
      <c r="M22" s="338">
        <v>31.919783456189034</v>
      </c>
      <c r="N22" s="338">
        <v>0</v>
      </c>
      <c r="O22" s="338">
        <v>1.2767913382475613</v>
      </c>
      <c r="P22" s="338">
        <v>8.9375393677329296</v>
      </c>
      <c r="Q22" s="338">
        <v>0</v>
      </c>
      <c r="R22" s="338">
        <v>14.044704720723175</v>
      </c>
      <c r="S22" s="338">
        <v>217.05452750208542</v>
      </c>
    </row>
    <row r="23" spans="1:19" ht="15.75">
      <c r="A23" s="307" t="s">
        <v>136</v>
      </c>
      <c r="B23" s="307"/>
      <c r="C23" s="307"/>
      <c r="D23" s="308">
        <v>621.04793343887889</v>
      </c>
      <c r="E23" s="308">
        <v>21.502677939838986</v>
      </c>
      <c r="F23" s="308">
        <v>79.686394718226836</v>
      </c>
      <c r="G23" s="308">
        <v>0</v>
      </c>
      <c r="H23" s="308">
        <v>3.7945902246774681</v>
      </c>
      <c r="I23" s="308">
        <v>0</v>
      </c>
      <c r="J23" s="308">
        <v>7.5891804493549362</v>
      </c>
      <c r="K23" s="308">
        <v>137.8701114966147</v>
      </c>
      <c r="L23" s="308">
        <v>35.416175430323037</v>
      </c>
      <c r="M23" s="308">
        <v>44.270219287903792</v>
      </c>
      <c r="N23" s="308">
        <v>0</v>
      </c>
      <c r="O23" s="308">
        <v>1.2648634082258228</v>
      </c>
      <c r="P23" s="308">
        <v>7.5891804493549362</v>
      </c>
      <c r="Q23" s="308">
        <v>0</v>
      </c>
      <c r="R23" s="308">
        <v>16.443224306935697</v>
      </c>
      <c r="S23" s="308">
        <v>264.35645231919699</v>
      </c>
    </row>
  </sheetData>
  <mergeCells count="11">
    <mergeCell ref="A19:C19"/>
    <mergeCell ref="A20:C20"/>
    <mergeCell ref="A21:C21"/>
    <mergeCell ref="A22:C22"/>
    <mergeCell ref="A23:C23"/>
    <mergeCell ref="A1:S1"/>
    <mergeCell ref="B2:R2"/>
    <mergeCell ref="A4:A5"/>
    <mergeCell ref="B4:B5"/>
    <mergeCell ref="C4:C5"/>
    <mergeCell ref="A18:B18"/>
  </mergeCells>
  <dataValidations count="1">
    <dataValidation operator="equal" allowBlank="1" showErrorMessage="1" sqref="C6:C17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Zeros="0" tabSelected="1" workbookViewId="0">
      <selection activeCell="V18" sqref="V18"/>
    </sheetView>
  </sheetViews>
  <sheetFormatPr defaultRowHeight="12.75"/>
  <cols>
    <col min="1" max="1" width="17.28515625" customWidth="1"/>
    <col min="3" max="12" width="6.85546875" customWidth="1"/>
    <col min="13" max="13" width="6.5703125" customWidth="1"/>
    <col min="14" max="14" width="6.85546875" customWidth="1"/>
    <col min="15" max="15" width="6.42578125" customWidth="1"/>
    <col min="16" max="19" width="6.85546875" customWidth="1"/>
    <col min="20" max="20" width="8" customWidth="1"/>
    <col min="21" max="22" width="6.85546875" customWidth="1"/>
  </cols>
  <sheetData>
    <row r="1" spans="1:22" ht="39" customHeight="1">
      <c r="A1" s="339" t="s">
        <v>141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40"/>
      <c r="V1" s="340"/>
    </row>
    <row r="2" spans="1:22" ht="35.25" customHeight="1">
      <c r="A2" s="341" t="s">
        <v>142</v>
      </c>
      <c r="B2" s="342"/>
      <c r="C2" s="342"/>
      <c r="D2" s="342"/>
      <c r="E2" s="342"/>
      <c r="F2" s="342"/>
      <c r="G2" s="342"/>
      <c r="H2" s="342"/>
      <c r="I2" s="342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0"/>
      <c r="V2" s="340"/>
    </row>
    <row r="3" spans="1:22" ht="48" customHeight="1">
      <c r="A3" s="344" t="s">
        <v>143</v>
      </c>
      <c r="B3" s="345" t="s">
        <v>144</v>
      </c>
      <c r="C3" s="346" t="s">
        <v>145</v>
      </c>
      <c r="D3" s="346"/>
      <c r="E3" s="346" t="s">
        <v>146</v>
      </c>
      <c r="F3" s="346"/>
      <c r="G3" s="346" t="s">
        <v>147</v>
      </c>
      <c r="H3" s="346"/>
      <c r="I3" s="347" t="s">
        <v>148</v>
      </c>
      <c r="J3" s="347"/>
      <c r="K3" s="346" t="s">
        <v>149</v>
      </c>
      <c r="L3" s="346"/>
      <c r="M3" s="346" t="s">
        <v>150</v>
      </c>
      <c r="N3" s="346"/>
      <c r="O3" s="348" t="s">
        <v>151</v>
      </c>
      <c r="P3" s="348"/>
      <c r="Q3" s="346" t="s">
        <v>152</v>
      </c>
      <c r="R3" s="346"/>
      <c r="S3" s="346"/>
      <c r="T3" s="346"/>
      <c r="U3" s="346" t="s">
        <v>153</v>
      </c>
      <c r="V3" s="346"/>
    </row>
    <row r="4" spans="1:22" ht="40.5" customHeight="1">
      <c r="A4" s="344"/>
      <c r="B4" s="349"/>
      <c r="C4" s="350" t="s">
        <v>17</v>
      </c>
      <c r="D4" s="351" t="s">
        <v>154</v>
      </c>
      <c r="E4" s="350" t="s">
        <v>17</v>
      </c>
      <c r="F4" s="351" t="s">
        <v>154</v>
      </c>
      <c r="G4" s="350" t="s">
        <v>17</v>
      </c>
      <c r="H4" s="351" t="s">
        <v>154</v>
      </c>
      <c r="I4" s="350" t="s">
        <v>17</v>
      </c>
      <c r="J4" s="351" t="s">
        <v>154</v>
      </c>
      <c r="K4" s="350" t="s">
        <v>17</v>
      </c>
      <c r="L4" s="351" t="s">
        <v>154</v>
      </c>
      <c r="M4" s="352" t="s">
        <v>17</v>
      </c>
      <c r="N4" s="351" t="s">
        <v>154</v>
      </c>
      <c r="O4" s="350" t="s">
        <v>17</v>
      </c>
      <c r="P4" s="351" t="s">
        <v>154</v>
      </c>
      <c r="Q4" s="353" t="s">
        <v>17</v>
      </c>
      <c r="R4" s="351" t="s">
        <v>154</v>
      </c>
      <c r="S4" s="354" t="s">
        <v>155</v>
      </c>
      <c r="T4" s="354"/>
      <c r="U4" s="353" t="s">
        <v>17</v>
      </c>
      <c r="V4" s="351" t="s">
        <v>154</v>
      </c>
    </row>
    <row r="5" spans="1:22" ht="19.5" customHeight="1">
      <c r="A5" s="344"/>
      <c r="B5" s="349"/>
      <c r="C5" s="350"/>
      <c r="D5" s="351"/>
      <c r="E5" s="350"/>
      <c r="F5" s="351"/>
      <c r="G5" s="350"/>
      <c r="H5" s="351"/>
      <c r="I5" s="350"/>
      <c r="J5" s="351"/>
      <c r="K5" s="350"/>
      <c r="L5" s="351"/>
      <c r="M5" s="352"/>
      <c r="N5" s="351"/>
      <c r="O5" s="350"/>
      <c r="P5" s="351"/>
      <c r="Q5" s="353"/>
      <c r="R5" s="351"/>
      <c r="S5" s="355" t="s">
        <v>17</v>
      </c>
      <c r="T5" s="356" t="s">
        <v>156</v>
      </c>
      <c r="U5" s="353"/>
      <c r="V5" s="351"/>
    </row>
    <row r="6" spans="1:22" ht="18" customHeight="1">
      <c r="A6" s="357" t="s">
        <v>157</v>
      </c>
      <c r="B6" s="358">
        <v>34244</v>
      </c>
      <c r="C6" s="359">
        <v>17</v>
      </c>
      <c r="D6" s="360">
        <v>74.564887279523418</v>
      </c>
      <c r="E6" s="359">
        <v>3</v>
      </c>
      <c r="F6" s="360">
        <v>13.158509519915897</v>
      </c>
      <c r="G6" s="359">
        <v>1</v>
      </c>
      <c r="H6" s="360">
        <v>4.3861698399719655</v>
      </c>
      <c r="I6" s="359">
        <v>1</v>
      </c>
      <c r="J6" s="360">
        <v>4.3861698399719655</v>
      </c>
      <c r="K6" s="359">
        <v>2</v>
      </c>
      <c r="L6" s="360">
        <v>8.772339679943931</v>
      </c>
      <c r="M6" s="359">
        <v>4</v>
      </c>
      <c r="N6" s="360">
        <v>17.544679359887862</v>
      </c>
      <c r="O6" s="359">
        <v>0</v>
      </c>
      <c r="P6" s="361">
        <v>0</v>
      </c>
      <c r="Q6" s="359">
        <v>3</v>
      </c>
      <c r="R6" s="360">
        <v>13.158509519915897</v>
      </c>
      <c r="S6" s="359">
        <v>2</v>
      </c>
      <c r="T6" s="360">
        <v>8.772339679943931</v>
      </c>
      <c r="U6" s="362">
        <v>4</v>
      </c>
      <c r="V6" s="360">
        <v>17.544679359887862</v>
      </c>
    </row>
    <row r="7" spans="1:22" ht="15">
      <c r="A7" s="363" t="s">
        <v>158</v>
      </c>
      <c r="B7" s="358">
        <v>8194</v>
      </c>
      <c r="C7" s="359">
        <v>11</v>
      </c>
      <c r="D7" s="360">
        <v>201.63534293385405</v>
      </c>
      <c r="E7" s="359">
        <v>1</v>
      </c>
      <c r="F7" s="360">
        <v>18.330485721259457</v>
      </c>
      <c r="G7" s="359">
        <v>1</v>
      </c>
      <c r="H7" s="360">
        <v>18.330485721259457</v>
      </c>
      <c r="I7" s="359">
        <v>0</v>
      </c>
      <c r="J7" s="360">
        <v>0</v>
      </c>
      <c r="K7" s="359">
        <v>2</v>
      </c>
      <c r="L7" s="360">
        <v>36.660971442518914</v>
      </c>
      <c r="M7" s="359">
        <v>6</v>
      </c>
      <c r="N7" s="360">
        <v>109.98291432755674</v>
      </c>
      <c r="O7" s="359">
        <v>1</v>
      </c>
      <c r="P7" s="361">
        <v>18.330485721259457</v>
      </c>
      <c r="Q7" s="359">
        <v>1</v>
      </c>
      <c r="R7" s="360">
        <v>18.330485721259457</v>
      </c>
      <c r="S7" s="359">
        <v>1</v>
      </c>
      <c r="T7" s="360">
        <v>18.330485721259457</v>
      </c>
      <c r="U7" s="362">
        <v>0</v>
      </c>
      <c r="V7" s="360">
        <v>0</v>
      </c>
    </row>
    <row r="8" spans="1:22" ht="15">
      <c r="A8" s="363" t="s">
        <v>159</v>
      </c>
      <c r="B8" s="358">
        <v>12447</v>
      </c>
      <c r="C8" s="359">
        <v>10</v>
      </c>
      <c r="D8" s="360">
        <v>120.67164778661524</v>
      </c>
      <c r="E8" s="359">
        <v>1</v>
      </c>
      <c r="F8" s="360">
        <v>12.067164778661525</v>
      </c>
      <c r="G8" s="359">
        <v>1</v>
      </c>
      <c r="H8" s="360">
        <v>12.067164778661525</v>
      </c>
      <c r="I8" s="359">
        <v>3</v>
      </c>
      <c r="J8" s="360">
        <v>36.20149433598457</v>
      </c>
      <c r="K8" s="359">
        <v>1</v>
      </c>
      <c r="L8" s="360">
        <v>12.067164778661525</v>
      </c>
      <c r="M8" s="359">
        <v>1</v>
      </c>
      <c r="N8" s="360">
        <v>12.067164778661525</v>
      </c>
      <c r="O8" s="359">
        <v>0</v>
      </c>
      <c r="P8" s="361">
        <v>0</v>
      </c>
      <c r="Q8" s="359">
        <v>1</v>
      </c>
      <c r="R8" s="360">
        <v>12.067164778661525</v>
      </c>
      <c r="S8" s="359">
        <v>1</v>
      </c>
      <c r="T8" s="360">
        <v>12.067164778661525</v>
      </c>
      <c r="U8" s="362">
        <v>3</v>
      </c>
      <c r="V8" s="360">
        <v>36.20149433598457</v>
      </c>
    </row>
    <row r="9" spans="1:22" ht="15">
      <c r="A9" s="363" t="s">
        <v>160</v>
      </c>
      <c r="B9" s="358">
        <v>13729.5</v>
      </c>
      <c r="C9" s="359">
        <v>15</v>
      </c>
      <c r="D9" s="360">
        <v>164.09920244728505</v>
      </c>
      <c r="E9" s="359">
        <v>2</v>
      </c>
      <c r="F9" s="360">
        <v>21.879893659638004</v>
      </c>
      <c r="G9" s="359">
        <v>1</v>
      </c>
      <c r="H9" s="360">
        <v>10.939946829819002</v>
      </c>
      <c r="I9" s="359">
        <v>1</v>
      </c>
      <c r="J9" s="360">
        <v>10.939946829819002</v>
      </c>
      <c r="K9" s="359">
        <v>0</v>
      </c>
      <c r="L9" s="360">
        <v>0</v>
      </c>
      <c r="M9" s="359">
        <v>7</v>
      </c>
      <c r="N9" s="360">
        <v>76.579627808733022</v>
      </c>
      <c r="O9" s="359">
        <v>0</v>
      </c>
      <c r="P9" s="361">
        <v>0</v>
      </c>
      <c r="Q9" s="359">
        <v>1</v>
      </c>
      <c r="R9" s="360">
        <v>10.939946829819002</v>
      </c>
      <c r="S9" s="359">
        <v>0</v>
      </c>
      <c r="T9" s="360">
        <v>0</v>
      </c>
      <c r="U9" s="362">
        <v>4</v>
      </c>
      <c r="V9" s="360">
        <v>43.759787319276008</v>
      </c>
    </row>
    <row r="10" spans="1:22" ht="15">
      <c r="A10" s="363" t="s">
        <v>161</v>
      </c>
      <c r="B10" s="358">
        <v>14225</v>
      </c>
      <c r="C10" s="359">
        <v>21</v>
      </c>
      <c r="D10" s="360">
        <v>221.73637961335675</v>
      </c>
      <c r="E10" s="359">
        <v>5</v>
      </c>
      <c r="F10" s="360">
        <v>52.794376098418276</v>
      </c>
      <c r="G10" s="359">
        <v>5</v>
      </c>
      <c r="H10" s="360">
        <v>52.794376098418276</v>
      </c>
      <c r="I10" s="359">
        <v>2</v>
      </c>
      <c r="J10" s="360">
        <v>21.11775043936731</v>
      </c>
      <c r="K10" s="359">
        <v>2</v>
      </c>
      <c r="L10" s="360">
        <v>21.11775043936731</v>
      </c>
      <c r="M10" s="359">
        <v>7</v>
      </c>
      <c r="N10" s="360">
        <v>73.912126537785582</v>
      </c>
      <c r="O10" s="359">
        <v>0</v>
      </c>
      <c r="P10" s="361">
        <v>0</v>
      </c>
      <c r="Q10" s="359">
        <v>5</v>
      </c>
      <c r="R10" s="360">
        <v>52.794376098418276</v>
      </c>
      <c r="S10" s="359">
        <v>4</v>
      </c>
      <c r="T10" s="360">
        <v>42.235500878734619</v>
      </c>
      <c r="U10" s="362">
        <v>0</v>
      </c>
      <c r="V10" s="360">
        <v>0</v>
      </c>
    </row>
    <row r="11" spans="1:22" ht="15">
      <c r="A11" s="363" t="s">
        <v>162</v>
      </c>
      <c r="B11" s="358">
        <v>11692</v>
      </c>
      <c r="C11" s="359">
        <v>14</v>
      </c>
      <c r="D11" s="360">
        <v>179.84946972288745</v>
      </c>
      <c r="E11" s="359">
        <v>0</v>
      </c>
      <c r="F11" s="360">
        <v>0</v>
      </c>
      <c r="G11" s="359">
        <v>0</v>
      </c>
      <c r="H11" s="360">
        <v>0</v>
      </c>
      <c r="I11" s="359">
        <v>2</v>
      </c>
      <c r="J11" s="360">
        <v>25.692781388983921</v>
      </c>
      <c r="K11" s="359">
        <v>1</v>
      </c>
      <c r="L11" s="360">
        <v>12.84639069449196</v>
      </c>
      <c r="M11" s="359">
        <v>3</v>
      </c>
      <c r="N11" s="360">
        <v>38.539172083475883</v>
      </c>
      <c r="O11" s="359">
        <v>0</v>
      </c>
      <c r="P11" s="361">
        <v>0</v>
      </c>
      <c r="Q11" s="359">
        <v>3</v>
      </c>
      <c r="R11" s="360">
        <v>38.539172083475883</v>
      </c>
      <c r="S11" s="359">
        <v>2</v>
      </c>
      <c r="T11" s="360">
        <v>25.692781388983921</v>
      </c>
      <c r="U11" s="362">
        <v>5</v>
      </c>
      <c r="V11" s="360">
        <v>64.231953472459793</v>
      </c>
    </row>
    <row r="12" spans="1:22" ht="15">
      <c r="A12" s="363" t="s">
        <v>163</v>
      </c>
      <c r="B12" s="358">
        <v>19389</v>
      </c>
      <c r="C12" s="359">
        <v>17</v>
      </c>
      <c r="D12" s="360">
        <v>131.69322811903658</v>
      </c>
      <c r="E12" s="359">
        <v>3</v>
      </c>
      <c r="F12" s="360">
        <v>23.23998143277116</v>
      </c>
      <c r="G12" s="359">
        <v>3</v>
      </c>
      <c r="H12" s="360">
        <v>23.23998143277116</v>
      </c>
      <c r="I12" s="359">
        <v>4</v>
      </c>
      <c r="J12" s="360">
        <v>30.986641910361548</v>
      </c>
      <c r="K12" s="359">
        <v>2</v>
      </c>
      <c r="L12" s="360">
        <v>15.493320955180774</v>
      </c>
      <c r="M12" s="359">
        <v>4</v>
      </c>
      <c r="N12" s="360">
        <v>30.986641910361548</v>
      </c>
      <c r="O12" s="359">
        <v>0</v>
      </c>
      <c r="P12" s="361">
        <v>0</v>
      </c>
      <c r="Q12" s="359">
        <v>3</v>
      </c>
      <c r="R12" s="360">
        <v>23.23998143277116</v>
      </c>
      <c r="S12" s="359">
        <v>1</v>
      </c>
      <c r="T12" s="360">
        <v>7.7466604775903871</v>
      </c>
      <c r="U12" s="362">
        <v>1</v>
      </c>
      <c r="V12" s="360">
        <v>7.7466604775903871</v>
      </c>
    </row>
    <row r="13" spans="1:22" ht="15">
      <c r="A13" s="363" t="s">
        <v>164</v>
      </c>
      <c r="B13" s="358">
        <v>14585</v>
      </c>
      <c r="C13" s="359">
        <v>9</v>
      </c>
      <c r="D13" s="360">
        <v>92.684264655467942</v>
      </c>
      <c r="E13" s="359">
        <v>0</v>
      </c>
      <c r="F13" s="360">
        <v>0</v>
      </c>
      <c r="G13" s="359">
        <v>0</v>
      </c>
      <c r="H13" s="360">
        <v>0</v>
      </c>
      <c r="I13" s="359">
        <v>0</v>
      </c>
      <c r="J13" s="360">
        <v>0</v>
      </c>
      <c r="K13" s="359">
        <v>0</v>
      </c>
      <c r="L13" s="360">
        <v>0</v>
      </c>
      <c r="M13" s="359">
        <v>5</v>
      </c>
      <c r="N13" s="360">
        <v>51.491258141926636</v>
      </c>
      <c r="O13" s="359">
        <v>0</v>
      </c>
      <c r="P13" s="361">
        <v>0</v>
      </c>
      <c r="Q13" s="359">
        <v>2</v>
      </c>
      <c r="R13" s="360">
        <v>20.596503256770653</v>
      </c>
      <c r="S13" s="359">
        <v>1</v>
      </c>
      <c r="T13" s="360">
        <v>10.298251628385326</v>
      </c>
      <c r="U13" s="362">
        <v>2</v>
      </c>
      <c r="V13" s="360">
        <v>20.596503256770653</v>
      </c>
    </row>
    <row r="14" spans="1:22" ht="15">
      <c r="A14" s="363" t="s">
        <v>165</v>
      </c>
      <c r="B14" s="358">
        <v>16149</v>
      </c>
      <c r="C14" s="359">
        <v>16</v>
      </c>
      <c r="D14" s="360">
        <v>148.81416805994181</v>
      </c>
      <c r="E14" s="359">
        <v>0</v>
      </c>
      <c r="F14" s="360">
        <v>0</v>
      </c>
      <c r="G14" s="359">
        <v>0</v>
      </c>
      <c r="H14" s="360">
        <v>0</v>
      </c>
      <c r="I14" s="359">
        <v>0</v>
      </c>
      <c r="J14" s="360">
        <v>0</v>
      </c>
      <c r="K14" s="359">
        <v>1</v>
      </c>
      <c r="L14" s="360">
        <v>9.3008855037463629</v>
      </c>
      <c r="M14" s="359">
        <v>9</v>
      </c>
      <c r="N14" s="360">
        <v>83.707969533717261</v>
      </c>
      <c r="O14" s="359">
        <v>0</v>
      </c>
      <c r="P14" s="361">
        <v>0</v>
      </c>
      <c r="Q14" s="359">
        <v>3</v>
      </c>
      <c r="R14" s="360">
        <v>27.902656511239087</v>
      </c>
      <c r="S14" s="359">
        <v>3</v>
      </c>
      <c r="T14" s="360">
        <v>27.902656511239087</v>
      </c>
      <c r="U14" s="362">
        <v>3</v>
      </c>
      <c r="V14" s="360">
        <v>27.902656511239087</v>
      </c>
    </row>
    <row r="15" spans="1:22" ht="15">
      <c r="A15" s="363" t="s">
        <v>166</v>
      </c>
      <c r="B15" s="358">
        <v>10508.5</v>
      </c>
      <c r="C15" s="359">
        <v>7</v>
      </c>
      <c r="D15" s="360">
        <v>100.05233858305182</v>
      </c>
      <c r="E15" s="359">
        <v>3</v>
      </c>
      <c r="F15" s="360">
        <v>42.879573678450775</v>
      </c>
      <c r="G15" s="359">
        <v>3</v>
      </c>
      <c r="H15" s="360">
        <v>42.879573678450775</v>
      </c>
      <c r="I15" s="359">
        <v>0</v>
      </c>
      <c r="J15" s="360">
        <v>0</v>
      </c>
      <c r="K15" s="359">
        <v>1</v>
      </c>
      <c r="L15" s="360">
        <v>14.29319122615026</v>
      </c>
      <c r="M15" s="359">
        <v>2</v>
      </c>
      <c r="N15" s="360">
        <v>28.586382452300519</v>
      </c>
      <c r="O15" s="359">
        <v>0</v>
      </c>
      <c r="P15" s="361">
        <v>0</v>
      </c>
      <c r="Q15" s="359">
        <v>0</v>
      </c>
      <c r="R15" s="360">
        <v>0</v>
      </c>
      <c r="S15" s="359">
        <v>0</v>
      </c>
      <c r="T15" s="360">
        <v>0</v>
      </c>
      <c r="U15" s="362">
        <v>1</v>
      </c>
      <c r="V15" s="360">
        <v>14.29319122615026</v>
      </c>
    </row>
    <row r="16" spans="1:22" ht="28.5" customHeight="1">
      <c r="A16" s="364" t="s">
        <v>167</v>
      </c>
      <c r="B16" s="64">
        <v>155163</v>
      </c>
      <c r="C16" s="365">
        <v>137</v>
      </c>
      <c r="D16" s="360">
        <v>132.61795660047821</v>
      </c>
      <c r="E16" s="366">
        <v>18</v>
      </c>
      <c r="F16" s="360">
        <v>17.424257071595676</v>
      </c>
      <c r="G16" s="366">
        <v>15</v>
      </c>
      <c r="H16" s="360">
        <v>14.520214226329731</v>
      </c>
      <c r="I16" s="366">
        <v>13</v>
      </c>
      <c r="J16" s="360">
        <v>12.584185662819099</v>
      </c>
      <c r="K16" s="366">
        <v>12</v>
      </c>
      <c r="L16" s="360">
        <v>11.616171381063785</v>
      </c>
      <c r="M16" s="366">
        <v>48</v>
      </c>
      <c r="N16" s="360">
        <v>46.464685524255138</v>
      </c>
      <c r="O16" s="366">
        <v>1</v>
      </c>
      <c r="P16" s="361">
        <v>0.96801428175531534</v>
      </c>
      <c r="Q16" s="366">
        <v>22</v>
      </c>
      <c r="R16" s="360">
        <v>21.29631419861694</v>
      </c>
      <c r="S16" s="366">
        <v>15</v>
      </c>
      <c r="T16" s="360">
        <v>14.520214226329731</v>
      </c>
      <c r="U16" s="366">
        <v>23</v>
      </c>
      <c r="V16" s="360">
        <v>22.264328480372253</v>
      </c>
    </row>
    <row r="17" spans="1:22" ht="21" customHeight="1">
      <c r="A17" s="367" t="s">
        <v>168</v>
      </c>
      <c r="B17" s="368">
        <v>63983</v>
      </c>
      <c r="C17" s="359">
        <v>44</v>
      </c>
      <c r="D17" s="360">
        <v>103.28993638935341</v>
      </c>
      <c r="E17" s="359">
        <v>6</v>
      </c>
      <c r="F17" s="360">
        <v>14.084991325820921</v>
      </c>
      <c r="G17" s="359">
        <v>5</v>
      </c>
      <c r="H17" s="360">
        <v>11.737492771517434</v>
      </c>
      <c r="I17" s="359">
        <v>3</v>
      </c>
      <c r="J17" s="360">
        <v>7.0424956629104605</v>
      </c>
      <c r="K17" s="359">
        <v>4</v>
      </c>
      <c r="L17" s="360">
        <v>9.3899942172139479</v>
      </c>
      <c r="M17" s="359">
        <v>5</v>
      </c>
      <c r="N17" s="360">
        <v>11.737492771517434</v>
      </c>
      <c r="O17" s="359">
        <v>4</v>
      </c>
      <c r="P17" s="361">
        <v>9.3899942172139479</v>
      </c>
      <c r="Q17" s="359">
        <v>4</v>
      </c>
      <c r="R17" s="360">
        <v>9.3899942172139479</v>
      </c>
      <c r="S17" s="359">
        <v>2</v>
      </c>
      <c r="T17" s="360">
        <v>4.6949971086069739</v>
      </c>
      <c r="U17" s="362">
        <v>18</v>
      </c>
      <c r="V17" s="360">
        <v>42.254973977462761</v>
      </c>
    </row>
    <row r="18" spans="1:22" ht="40.5" customHeight="1" thickBot="1">
      <c r="A18" s="369" t="s">
        <v>169</v>
      </c>
      <c r="B18" s="84">
        <v>219146</v>
      </c>
      <c r="C18" s="370">
        <v>181</v>
      </c>
      <c r="D18" s="360">
        <v>124.05519607932611</v>
      </c>
      <c r="E18" s="371">
        <v>24</v>
      </c>
      <c r="F18" s="360">
        <v>16.449307767424457</v>
      </c>
      <c r="G18" s="371">
        <v>20</v>
      </c>
      <c r="H18" s="360">
        <v>13.707756472853713</v>
      </c>
      <c r="I18" s="371">
        <v>16</v>
      </c>
      <c r="J18" s="360">
        <v>10.966205178282971</v>
      </c>
      <c r="K18" s="371">
        <v>16</v>
      </c>
      <c r="L18" s="360">
        <v>10.966205178282971</v>
      </c>
      <c r="M18" s="371">
        <v>53</v>
      </c>
      <c r="N18" s="360">
        <v>36.325554653062348</v>
      </c>
      <c r="O18" s="371">
        <v>5</v>
      </c>
      <c r="P18" s="361">
        <v>3.4269391182134283</v>
      </c>
      <c r="Q18" s="371">
        <v>26</v>
      </c>
      <c r="R18" s="360">
        <v>17.820083414709828</v>
      </c>
      <c r="S18" s="371">
        <v>17</v>
      </c>
      <c r="T18" s="360">
        <v>11.651593001925658</v>
      </c>
      <c r="U18" s="371">
        <v>41</v>
      </c>
      <c r="V18" s="360">
        <v>28.100900769350112</v>
      </c>
    </row>
    <row r="19" spans="1:22" ht="26.25" thickBot="1">
      <c r="A19" s="372" t="s">
        <v>170</v>
      </c>
      <c r="B19" s="372"/>
      <c r="C19" s="373">
        <v>1</v>
      </c>
      <c r="D19" s="374"/>
      <c r="E19" s="375">
        <v>0.13259668508287292</v>
      </c>
      <c r="F19" s="376"/>
      <c r="G19" s="377">
        <v>0.83333333333333337</v>
      </c>
      <c r="H19" s="378" t="s">
        <v>171</v>
      </c>
      <c r="I19" s="375">
        <v>8.8397790055248615E-2</v>
      </c>
      <c r="J19" s="376"/>
      <c r="K19" s="375">
        <v>8.8397790055248615E-2</v>
      </c>
      <c r="L19" s="376"/>
      <c r="M19" s="375">
        <v>0.29281767955801102</v>
      </c>
      <c r="N19" s="376"/>
      <c r="O19" s="375">
        <v>2.7624309392265192E-2</v>
      </c>
      <c r="P19" s="376"/>
      <c r="Q19" s="375">
        <v>0.143646408839779</v>
      </c>
      <c r="R19" s="376"/>
      <c r="S19" s="379">
        <v>0.65384615384615385</v>
      </c>
      <c r="T19" s="380" t="s">
        <v>172</v>
      </c>
      <c r="U19" s="375">
        <v>0.22651933701657459</v>
      </c>
      <c r="V19" s="381"/>
    </row>
    <row r="20" spans="1:22" ht="15.75">
      <c r="A20" s="382" t="s">
        <v>173</v>
      </c>
      <c r="B20" s="383"/>
      <c r="C20" s="384">
        <v>198</v>
      </c>
      <c r="D20" s="385">
        <v>136.19999999999999</v>
      </c>
      <c r="E20" s="386">
        <v>27</v>
      </c>
      <c r="F20" s="386">
        <v>18.600000000000001</v>
      </c>
      <c r="G20" s="386">
        <v>16</v>
      </c>
      <c r="H20" s="386">
        <v>11</v>
      </c>
      <c r="I20" s="386">
        <v>12</v>
      </c>
      <c r="J20" s="386">
        <v>8.3000000000000007</v>
      </c>
      <c r="K20" s="386">
        <v>21</v>
      </c>
      <c r="L20" s="386">
        <v>14.4</v>
      </c>
      <c r="M20" s="386">
        <v>67</v>
      </c>
      <c r="N20" s="386">
        <v>46.1</v>
      </c>
      <c r="O20" s="386">
        <v>7</v>
      </c>
      <c r="P20" s="386">
        <v>4.8</v>
      </c>
      <c r="Q20" s="386">
        <v>21</v>
      </c>
      <c r="R20" s="386">
        <v>14.4</v>
      </c>
      <c r="S20" s="386">
        <v>13</v>
      </c>
      <c r="T20" s="386">
        <v>8.9</v>
      </c>
      <c r="U20" s="386">
        <v>43</v>
      </c>
      <c r="V20" s="385">
        <v>29.6</v>
      </c>
    </row>
    <row r="21" spans="1:22" ht="25.5" customHeight="1">
      <c r="A21" s="387" t="s">
        <v>174</v>
      </c>
      <c r="B21" s="387"/>
      <c r="C21" s="388">
        <v>-17</v>
      </c>
      <c r="D21" s="389">
        <v>-8.9168898095990268E-2</v>
      </c>
      <c r="E21" s="388">
        <v>-3</v>
      </c>
      <c r="F21" s="389">
        <v>-0.11562861465459917</v>
      </c>
      <c r="G21" s="388">
        <v>4</v>
      </c>
      <c r="H21" s="389">
        <v>0.24615967935033756</v>
      </c>
      <c r="I21" s="388">
        <v>4</v>
      </c>
      <c r="J21" s="389">
        <v>0.32122953955216516</v>
      </c>
      <c r="K21" s="388">
        <v>-5</v>
      </c>
      <c r="L21" s="389">
        <v>-0.23845797373034927</v>
      </c>
      <c r="M21" s="388">
        <v>-14</v>
      </c>
      <c r="N21" s="389">
        <v>-0.21202701403335478</v>
      </c>
      <c r="O21" s="388">
        <v>-2</v>
      </c>
      <c r="P21" s="389">
        <v>-0.28605435037220239</v>
      </c>
      <c r="Q21" s="388">
        <v>5</v>
      </c>
      <c r="R21" s="389">
        <v>0.2375057926881825</v>
      </c>
      <c r="S21" s="388">
        <v>4</v>
      </c>
      <c r="T21" s="389">
        <v>0.30916775302535471</v>
      </c>
      <c r="U21" s="388">
        <v>-2</v>
      </c>
      <c r="V21" s="389">
        <v>-5.0645244278712531E-2</v>
      </c>
    </row>
    <row r="22" spans="1:22">
      <c r="A22" s="382" t="s">
        <v>175</v>
      </c>
      <c r="B22" s="390"/>
      <c r="C22" s="391">
        <v>185</v>
      </c>
      <c r="D22" s="392">
        <v>127.78922389212855</v>
      </c>
      <c r="E22" s="393">
        <v>24</v>
      </c>
      <c r="F22" s="392">
        <v>16.578061477897759</v>
      </c>
      <c r="G22" s="394">
        <v>21</v>
      </c>
      <c r="H22" s="392">
        <v>14.505803793160537</v>
      </c>
      <c r="I22" s="393">
        <v>8</v>
      </c>
      <c r="J22" s="392">
        <v>5.5260204926325853</v>
      </c>
      <c r="K22" s="393">
        <v>24</v>
      </c>
      <c r="L22" s="392">
        <v>16.578061477897759</v>
      </c>
      <c r="M22" s="393">
        <v>54</v>
      </c>
      <c r="N22" s="392">
        <v>37.300638325269951</v>
      </c>
      <c r="O22" s="393">
        <v>8</v>
      </c>
      <c r="P22" s="392">
        <v>5.5260204926325853</v>
      </c>
      <c r="Q22" s="391">
        <v>34</v>
      </c>
      <c r="R22" s="392">
        <v>23.485587093688491</v>
      </c>
      <c r="S22" s="391">
        <v>17</v>
      </c>
      <c r="T22" s="392">
        <v>11.742793546844245</v>
      </c>
      <c r="U22" s="391">
        <v>33</v>
      </c>
      <c r="V22" s="392">
        <v>22.794834532109416</v>
      </c>
    </row>
    <row r="23" spans="1:22">
      <c r="A23" s="382" t="s">
        <v>176</v>
      </c>
      <c r="B23" s="395"/>
      <c r="C23" s="391">
        <v>218</v>
      </c>
      <c r="D23" s="392">
        <v>151.5</v>
      </c>
      <c r="E23" s="391">
        <v>31</v>
      </c>
      <c r="F23" s="392">
        <v>21.5</v>
      </c>
      <c r="G23" s="396">
        <v>22</v>
      </c>
      <c r="H23" s="392">
        <v>15.3</v>
      </c>
      <c r="I23" s="391">
        <v>20</v>
      </c>
      <c r="J23" s="392">
        <v>13.9</v>
      </c>
      <c r="K23" s="391">
        <v>23</v>
      </c>
      <c r="L23" s="392">
        <v>16</v>
      </c>
      <c r="M23" s="391">
        <v>56</v>
      </c>
      <c r="N23" s="392">
        <v>38.9</v>
      </c>
      <c r="O23" s="391">
        <v>7</v>
      </c>
      <c r="P23" s="392">
        <v>4.9000000000000004</v>
      </c>
      <c r="Q23" s="391">
        <v>40</v>
      </c>
      <c r="R23" s="392">
        <v>27.8</v>
      </c>
      <c r="S23" s="391">
        <v>18</v>
      </c>
      <c r="T23" s="392">
        <v>12.5</v>
      </c>
      <c r="U23" s="391">
        <v>41</v>
      </c>
      <c r="V23" s="397">
        <v>28.5</v>
      </c>
    </row>
    <row r="24" spans="1:22">
      <c r="A24" s="382" t="s">
        <v>177</v>
      </c>
      <c r="B24" s="395"/>
      <c r="C24" s="398">
        <v>282</v>
      </c>
      <c r="D24" s="399">
        <v>197.71183711192955</v>
      </c>
      <c r="E24" s="398">
        <v>36</v>
      </c>
      <c r="F24" s="399">
        <v>25.239808993012282</v>
      </c>
      <c r="G24" s="400">
        <v>35</v>
      </c>
      <c r="H24" s="399">
        <v>24.538703187650828</v>
      </c>
      <c r="I24" s="398">
        <v>20</v>
      </c>
      <c r="J24" s="399">
        <v>14.022116107229046</v>
      </c>
      <c r="K24" s="401">
        <v>25</v>
      </c>
      <c r="L24" s="399">
        <v>17.527645134036305</v>
      </c>
      <c r="M24" s="401">
        <v>83</v>
      </c>
      <c r="N24" s="399">
        <v>58.191781845000541</v>
      </c>
      <c r="O24" s="401">
        <v>15</v>
      </c>
      <c r="P24" s="399">
        <v>10.516587080421784</v>
      </c>
      <c r="Q24" s="401">
        <v>64</v>
      </c>
      <c r="R24" s="402">
        <v>44.870771543132946</v>
      </c>
      <c r="S24" s="401">
        <v>28</v>
      </c>
      <c r="T24" s="392">
        <v>19.630962550120664</v>
      </c>
      <c r="U24" s="391">
        <v>39</v>
      </c>
      <c r="V24" s="392">
        <v>27.343126409096641</v>
      </c>
    </row>
  </sheetData>
  <mergeCells count="38">
    <mergeCell ref="A19:B19"/>
    <mergeCell ref="A20:B20"/>
    <mergeCell ref="A21:B21"/>
    <mergeCell ref="A22:B22"/>
    <mergeCell ref="A23:B23"/>
    <mergeCell ref="A24:B24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T1"/>
    <mergeCell ref="A2:I2"/>
    <mergeCell ref="A3:A5"/>
    <mergeCell ref="B3:B5"/>
    <mergeCell ref="C3:D3"/>
    <mergeCell ref="E3:F3"/>
    <mergeCell ref="G3:H3"/>
    <mergeCell ref="I3:J3"/>
    <mergeCell ref="K3:L3"/>
    <mergeCell ref="M3:N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Zeros="0" workbookViewId="0">
      <selection activeCell="C20" sqref="C20:C21"/>
    </sheetView>
  </sheetViews>
  <sheetFormatPr defaultRowHeight="12.75"/>
  <cols>
    <col min="1" max="1" width="18.5703125" customWidth="1"/>
    <col min="3" max="3" width="6.5703125" customWidth="1"/>
    <col min="4" max="4" width="8.140625" customWidth="1"/>
    <col min="5" max="5" width="6.5703125" customWidth="1"/>
    <col min="6" max="6" width="8.5703125" customWidth="1"/>
    <col min="7" max="9" width="6.5703125" customWidth="1"/>
    <col min="10" max="10" width="8.85546875" customWidth="1"/>
    <col min="11" max="11" width="6.5703125" customWidth="1"/>
    <col min="12" max="12" width="8.5703125" customWidth="1"/>
    <col min="13" max="13" width="6.5703125" customWidth="1"/>
    <col min="14" max="14" width="9.140625" customWidth="1"/>
    <col min="15" max="15" width="6.5703125" customWidth="1"/>
    <col min="16" max="16" width="8.5703125" customWidth="1"/>
    <col min="17" max="22" width="6.5703125" customWidth="1"/>
  </cols>
  <sheetData>
    <row r="1" spans="1:22" ht="55.5" customHeight="1">
      <c r="A1" s="339" t="s">
        <v>178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</row>
    <row r="2" spans="1:22" s="3" customFormat="1" ht="25.5" customHeight="1">
      <c r="A2" s="471" t="s">
        <v>2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2"/>
      <c r="U2" s="472"/>
      <c r="V2" s="472"/>
    </row>
    <row r="3" spans="1:22" ht="45.75" customHeight="1">
      <c r="A3" s="344" t="s">
        <v>143</v>
      </c>
      <c r="B3" s="344" t="s">
        <v>179</v>
      </c>
      <c r="C3" s="344" t="s">
        <v>145</v>
      </c>
      <c r="D3" s="344"/>
      <c r="E3" s="344" t="s">
        <v>180</v>
      </c>
      <c r="F3" s="344"/>
      <c r="G3" s="344" t="s">
        <v>147</v>
      </c>
      <c r="H3" s="344"/>
      <c r="I3" s="403" t="s">
        <v>148</v>
      </c>
      <c r="J3" s="403"/>
      <c r="K3" s="344" t="s">
        <v>149</v>
      </c>
      <c r="L3" s="344"/>
      <c r="M3" s="344" t="s">
        <v>150</v>
      </c>
      <c r="N3" s="344"/>
      <c r="O3" s="404" t="s">
        <v>181</v>
      </c>
      <c r="P3" s="404"/>
      <c r="Q3" s="344" t="s">
        <v>152</v>
      </c>
      <c r="R3" s="344"/>
      <c r="S3" s="344"/>
      <c r="T3" s="344"/>
      <c r="U3" s="344" t="s">
        <v>153</v>
      </c>
      <c r="V3" s="344"/>
    </row>
    <row r="4" spans="1:22">
      <c r="A4" s="344"/>
      <c r="B4" s="344"/>
      <c r="C4" s="405" t="s">
        <v>17</v>
      </c>
      <c r="D4" s="406" t="s">
        <v>154</v>
      </c>
      <c r="E4" s="405" t="s">
        <v>17</v>
      </c>
      <c r="F4" s="406" t="s">
        <v>154</v>
      </c>
      <c r="G4" s="405" t="s">
        <v>17</v>
      </c>
      <c r="H4" s="406" t="s">
        <v>154</v>
      </c>
      <c r="I4" s="405" t="s">
        <v>17</v>
      </c>
      <c r="J4" s="406" t="s">
        <v>154</v>
      </c>
      <c r="K4" s="405" t="s">
        <v>17</v>
      </c>
      <c r="L4" s="406" t="s">
        <v>154</v>
      </c>
      <c r="M4" s="407" t="s">
        <v>17</v>
      </c>
      <c r="N4" s="406" t="s">
        <v>154</v>
      </c>
      <c r="O4" s="405" t="s">
        <v>17</v>
      </c>
      <c r="P4" s="406" t="s">
        <v>154</v>
      </c>
      <c r="Q4" s="408" t="s">
        <v>17</v>
      </c>
      <c r="R4" s="406" t="s">
        <v>154</v>
      </c>
      <c r="S4" s="387" t="s">
        <v>155</v>
      </c>
      <c r="T4" s="387"/>
      <c r="U4" s="408" t="s">
        <v>17</v>
      </c>
      <c r="V4" s="406" t="s">
        <v>154</v>
      </c>
    </row>
    <row r="5" spans="1:22" ht="22.5">
      <c r="A5" s="344"/>
      <c r="B5" s="344"/>
      <c r="C5" s="405"/>
      <c r="D5" s="406"/>
      <c r="E5" s="405"/>
      <c r="F5" s="406"/>
      <c r="G5" s="405"/>
      <c r="H5" s="406"/>
      <c r="I5" s="405"/>
      <c r="J5" s="406"/>
      <c r="K5" s="405"/>
      <c r="L5" s="406"/>
      <c r="M5" s="407"/>
      <c r="N5" s="406"/>
      <c r="O5" s="405"/>
      <c r="P5" s="406"/>
      <c r="Q5" s="408"/>
      <c r="R5" s="406"/>
      <c r="S5" s="409" t="s">
        <v>17</v>
      </c>
      <c r="T5" s="410" t="s">
        <v>156</v>
      </c>
      <c r="U5" s="408"/>
      <c r="V5" s="406"/>
    </row>
    <row r="6" spans="1:22" ht="19.5" customHeight="1">
      <c r="A6" s="357" t="s">
        <v>157</v>
      </c>
      <c r="B6" s="411">
        <v>18566</v>
      </c>
      <c r="C6" s="412">
        <v>15</v>
      </c>
      <c r="D6" s="361">
        <v>121.35085640417969</v>
      </c>
      <c r="E6" s="412">
        <v>3</v>
      </c>
      <c r="F6" s="361">
        <v>24.270171280835935</v>
      </c>
      <c r="G6" s="412">
        <v>1</v>
      </c>
      <c r="H6" s="361">
        <v>8.0900570936119802</v>
      </c>
      <c r="I6" s="412">
        <v>1</v>
      </c>
      <c r="J6" s="361">
        <v>8.0900570936119802</v>
      </c>
      <c r="K6" s="412">
        <v>2</v>
      </c>
      <c r="L6" s="361">
        <v>16.18011418722396</v>
      </c>
      <c r="M6" s="412">
        <v>4</v>
      </c>
      <c r="N6" s="361">
        <v>32.360228374447921</v>
      </c>
      <c r="O6" s="412">
        <v>0</v>
      </c>
      <c r="P6" s="361">
        <v>0</v>
      </c>
      <c r="Q6" s="412">
        <v>3</v>
      </c>
      <c r="R6" s="361">
        <v>24.270171280835935</v>
      </c>
      <c r="S6" s="412">
        <v>2</v>
      </c>
      <c r="T6" s="361">
        <v>16.18011418722396</v>
      </c>
      <c r="U6" s="413">
        <v>2</v>
      </c>
      <c r="V6" s="361">
        <v>16.18011418722396</v>
      </c>
    </row>
    <row r="7" spans="1:22" ht="19.5" customHeight="1">
      <c r="A7" s="363" t="s">
        <v>158</v>
      </c>
      <c r="B7" s="411">
        <v>4367</v>
      </c>
      <c r="C7" s="412">
        <v>9</v>
      </c>
      <c r="D7" s="361">
        <v>309.54888939775589</v>
      </c>
      <c r="E7" s="412">
        <v>1</v>
      </c>
      <c r="F7" s="361">
        <v>34.394321044195102</v>
      </c>
      <c r="G7" s="412">
        <v>1</v>
      </c>
      <c r="H7" s="361">
        <v>34.394321044195102</v>
      </c>
      <c r="I7" s="412">
        <v>0</v>
      </c>
      <c r="J7" s="361">
        <v>0</v>
      </c>
      <c r="K7" s="412">
        <v>2</v>
      </c>
      <c r="L7" s="361">
        <v>68.788642088390205</v>
      </c>
      <c r="M7" s="412">
        <v>5</v>
      </c>
      <c r="N7" s="361">
        <v>171.9716052209755</v>
      </c>
      <c r="O7" s="412">
        <v>1</v>
      </c>
      <c r="P7" s="361">
        <v>34.394321044195102</v>
      </c>
      <c r="Q7" s="412">
        <v>0</v>
      </c>
      <c r="R7" s="361">
        <v>0</v>
      </c>
      <c r="S7" s="412">
        <v>0</v>
      </c>
      <c r="T7" s="361">
        <v>0</v>
      </c>
      <c r="U7" s="413">
        <v>0</v>
      </c>
      <c r="V7" s="361">
        <v>0</v>
      </c>
    </row>
    <row r="8" spans="1:22" ht="19.5" customHeight="1">
      <c r="A8" s="363" t="s">
        <v>159</v>
      </c>
      <c r="B8" s="411">
        <v>6144</v>
      </c>
      <c r="C8" s="412">
        <v>7</v>
      </c>
      <c r="D8" s="361">
        <v>171.12630208333334</v>
      </c>
      <c r="E8" s="412">
        <v>1</v>
      </c>
      <c r="F8" s="361">
        <v>24.446614583333336</v>
      </c>
      <c r="G8" s="412">
        <v>1</v>
      </c>
      <c r="H8" s="361">
        <v>24.446614583333336</v>
      </c>
      <c r="I8" s="412">
        <v>1</v>
      </c>
      <c r="J8" s="361">
        <v>24.446614583333336</v>
      </c>
      <c r="K8" s="412">
        <v>1</v>
      </c>
      <c r="L8" s="361">
        <v>24.446614583333336</v>
      </c>
      <c r="M8" s="412">
        <v>1</v>
      </c>
      <c r="N8" s="361">
        <v>24.446614583333336</v>
      </c>
      <c r="O8" s="412">
        <v>0</v>
      </c>
      <c r="P8" s="361">
        <v>0</v>
      </c>
      <c r="Q8" s="412">
        <v>0</v>
      </c>
      <c r="R8" s="361">
        <v>0</v>
      </c>
      <c r="S8" s="412">
        <v>0</v>
      </c>
      <c r="T8" s="361">
        <v>0</v>
      </c>
      <c r="U8" s="413">
        <v>3</v>
      </c>
      <c r="V8" s="361">
        <v>73.33984375</v>
      </c>
    </row>
    <row r="9" spans="1:22" ht="19.5" customHeight="1">
      <c r="A9" s="363" t="s">
        <v>160</v>
      </c>
      <c r="B9" s="411">
        <v>6837</v>
      </c>
      <c r="C9" s="412">
        <v>14</v>
      </c>
      <c r="D9" s="361">
        <v>307.56179610940472</v>
      </c>
      <c r="E9" s="412">
        <v>2</v>
      </c>
      <c r="F9" s="361">
        <v>43.937399444200672</v>
      </c>
      <c r="G9" s="412">
        <v>1</v>
      </c>
      <c r="H9" s="361">
        <v>21.968699722100336</v>
      </c>
      <c r="I9" s="412">
        <v>1</v>
      </c>
      <c r="J9" s="361">
        <v>21.968699722100336</v>
      </c>
      <c r="K9" s="412">
        <v>0</v>
      </c>
      <c r="L9" s="361">
        <v>0</v>
      </c>
      <c r="M9" s="412">
        <v>6</v>
      </c>
      <c r="N9" s="361">
        <v>131.81219833260201</v>
      </c>
      <c r="O9" s="412">
        <v>0</v>
      </c>
      <c r="P9" s="361">
        <v>0</v>
      </c>
      <c r="Q9" s="412">
        <v>1</v>
      </c>
      <c r="R9" s="361">
        <v>21.968699722100336</v>
      </c>
      <c r="S9" s="412">
        <v>0</v>
      </c>
      <c r="T9" s="361">
        <v>0</v>
      </c>
      <c r="U9" s="413">
        <v>4</v>
      </c>
      <c r="V9" s="361">
        <v>87.874798888401344</v>
      </c>
    </row>
    <row r="10" spans="1:22" ht="19.5" customHeight="1">
      <c r="A10" s="363" t="s">
        <v>161</v>
      </c>
      <c r="B10" s="411">
        <v>7177</v>
      </c>
      <c r="C10" s="412">
        <v>16</v>
      </c>
      <c r="D10" s="361">
        <v>334.84742928800335</v>
      </c>
      <c r="E10" s="412">
        <v>4</v>
      </c>
      <c r="F10" s="361">
        <v>83.711857322000839</v>
      </c>
      <c r="G10" s="412">
        <v>4</v>
      </c>
      <c r="H10" s="361">
        <v>83.711857322000839</v>
      </c>
      <c r="I10" s="412">
        <v>1</v>
      </c>
      <c r="J10" s="361">
        <v>20.92796433050021</v>
      </c>
      <c r="K10" s="412">
        <v>2</v>
      </c>
      <c r="L10" s="361">
        <v>41.855928661000419</v>
      </c>
      <c r="M10" s="412">
        <v>6</v>
      </c>
      <c r="N10" s="361">
        <v>125.56778598300124</v>
      </c>
      <c r="O10" s="412">
        <v>0</v>
      </c>
      <c r="P10" s="361">
        <v>0</v>
      </c>
      <c r="Q10" s="412">
        <v>3</v>
      </c>
      <c r="R10" s="361">
        <v>62.783892991500622</v>
      </c>
      <c r="S10" s="412">
        <v>2</v>
      </c>
      <c r="T10" s="361">
        <v>41.855928661000419</v>
      </c>
      <c r="U10" s="413">
        <v>0</v>
      </c>
      <c r="V10" s="361">
        <v>0</v>
      </c>
    </row>
    <row r="11" spans="1:22" ht="19.5" customHeight="1">
      <c r="A11" s="363" t="s">
        <v>162</v>
      </c>
      <c r="B11" s="411">
        <v>5911</v>
      </c>
      <c r="C11" s="412">
        <v>12</v>
      </c>
      <c r="D11" s="361">
        <v>304.92302486888849</v>
      </c>
      <c r="E11" s="412">
        <v>0</v>
      </c>
      <c r="F11" s="361">
        <v>0</v>
      </c>
      <c r="G11" s="412">
        <v>0</v>
      </c>
      <c r="H11" s="361">
        <v>0</v>
      </c>
      <c r="I11" s="412">
        <v>2</v>
      </c>
      <c r="J11" s="361">
        <v>50.820504144814748</v>
      </c>
      <c r="K11" s="412">
        <v>1</v>
      </c>
      <c r="L11" s="361">
        <v>25.410252072407374</v>
      </c>
      <c r="M11" s="412">
        <v>2</v>
      </c>
      <c r="N11" s="361">
        <v>50.820504144814748</v>
      </c>
      <c r="O11" s="412">
        <v>0</v>
      </c>
      <c r="P11" s="361">
        <v>0</v>
      </c>
      <c r="Q11" s="412">
        <v>2</v>
      </c>
      <c r="R11" s="361">
        <v>50.820504144814748</v>
      </c>
      <c r="S11" s="412">
        <v>1</v>
      </c>
      <c r="T11" s="361">
        <v>25.410252072407374</v>
      </c>
      <c r="U11" s="413">
        <v>5</v>
      </c>
      <c r="V11" s="361">
        <v>127.05126036203688</v>
      </c>
    </row>
    <row r="12" spans="1:22" ht="19.5" customHeight="1">
      <c r="A12" s="363" t="s">
        <v>163</v>
      </c>
      <c r="B12" s="411">
        <v>9898</v>
      </c>
      <c r="C12" s="412">
        <v>12</v>
      </c>
      <c r="D12" s="361">
        <v>182.09739341281067</v>
      </c>
      <c r="E12" s="412">
        <v>2</v>
      </c>
      <c r="F12" s="361">
        <v>30.349565568801779</v>
      </c>
      <c r="G12" s="412">
        <v>2</v>
      </c>
      <c r="H12" s="361">
        <v>30.349565568801779</v>
      </c>
      <c r="I12" s="412">
        <v>2</v>
      </c>
      <c r="J12" s="361">
        <v>30.349565568801779</v>
      </c>
      <c r="K12" s="412">
        <v>2</v>
      </c>
      <c r="L12" s="361">
        <v>30.349565568801779</v>
      </c>
      <c r="M12" s="412">
        <v>3</v>
      </c>
      <c r="N12" s="361">
        <v>45.524348353202669</v>
      </c>
      <c r="O12" s="412">
        <v>0</v>
      </c>
      <c r="P12" s="361">
        <v>0</v>
      </c>
      <c r="Q12" s="412">
        <v>2</v>
      </c>
      <c r="R12" s="361">
        <v>30.349565568801779</v>
      </c>
      <c r="S12" s="412">
        <v>1</v>
      </c>
      <c r="T12" s="361">
        <v>15.17478278440089</v>
      </c>
      <c r="U12" s="413">
        <v>1</v>
      </c>
      <c r="V12" s="361">
        <v>15.17478278440089</v>
      </c>
    </row>
    <row r="13" spans="1:22" ht="19.5" customHeight="1">
      <c r="A13" s="363" t="s">
        <v>164</v>
      </c>
      <c r="B13" s="411">
        <v>7219</v>
      </c>
      <c r="C13" s="412">
        <v>4</v>
      </c>
      <c r="D13" s="361">
        <v>83.224823382739999</v>
      </c>
      <c r="E13" s="412">
        <v>0</v>
      </c>
      <c r="F13" s="361">
        <v>0</v>
      </c>
      <c r="G13" s="412">
        <v>0</v>
      </c>
      <c r="H13" s="361">
        <v>0</v>
      </c>
      <c r="I13" s="412">
        <v>0</v>
      </c>
      <c r="J13" s="361">
        <v>0</v>
      </c>
      <c r="K13" s="412">
        <v>0</v>
      </c>
      <c r="L13" s="361">
        <v>0</v>
      </c>
      <c r="M13" s="412">
        <v>3</v>
      </c>
      <c r="N13" s="361">
        <v>62.418617537054999</v>
      </c>
      <c r="O13" s="412">
        <v>0</v>
      </c>
      <c r="P13" s="361">
        <v>0</v>
      </c>
      <c r="Q13" s="412">
        <v>1</v>
      </c>
      <c r="R13" s="361">
        <v>20.806205845685</v>
      </c>
      <c r="S13" s="412">
        <v>1</v>
      </c>
      <c r="T13" s="361">
        <v>20.806205845685</v>
      </c>
      <c r="U13" s="413">
        <v>0</v>
      </c>
      <c r="V13" s="361">
        <v>0</v>
      </c>
    </row>
    <row r="14" spans="1:22" ht="19.5" customHeight="1">
      <c r="A14" s="363" t="s">
        <v>165</v>
      </c>
      <c r="B14" s="411">
        <v>8436</v>
      </c>
      <c r="C14" s="412">
        <v>11</v>
      </c>
      <c r="D14" s="361">
        <v>195.85111427216688</v>
      </c>
      <c r="E14" s="412">
        <v>0</v>
      </c>
      <c r="F14" s="361">
        <v>0</v>
      </c>
      <c r="G14" s="412">
        <v>0</v>
      </c>
      <c r="H14" s="361">
        <v>0</v>
      </c>
      <c r="I14" s="412">
        <v>0</v>
      </c>
      <c r="J14" s="361">
        <v>0</v>
      </c>
      <c r="K14" s="412">
        <v>0</v>
      </c>
      <c r="L14" s="361">
        <v>0</v>
      </c>
      <c r="M14" s="412">
        <v>8</v>
      </c>
      <c r="N14" s="361">
        <v>142.43717401612139</v>
      </c>
      <c r="O14" s="412">
        <v>0</v>
      </c>
      <c r="P14" s="361">
        <v>0</v>
      </c>
      <c r="Q14" s="412">
        <v>2</v>
      </c>
      <c r="R14" s="361">
        <v>35.609293504030347</v>
      </c>
      <c r="S14" s="412">
        <v>2</v>
      </c>
      <c r="T14" s="361">
        <v>35.609293504030347</v>
      </c>
      <c r="U14" s="413">
        <v>1</v>
      </c>
      <c r="V14" s="361">
        <v>17.804646752015174</v>
      </c>
    </row>
    <row r="15" spans="1:22" ht="19.5" customHeight="1">
      <c r="A15" s="363" t="s">
        <v>166</v>
      </c>
      <c r="B15" s="411">
        <v>5204</v>
      </c>
      <c r="C15" s="412">
        <v>5</v>
      </c>
      <c r="D15" s="361">
        <v>144.31206764027669</v>
      </c>
      <c r="E15" s="412">
        <v>2</v>
      </c>
      <c r="F15" s="361">
        <v>57.724827056110691</v>
      </c>
      <c r="G15" s="412">
        <v>2</v>
      </c>
      <c r="H15" s="361">
        <v>57.724827056110691</v>
      </c>
      <c r="I15" s="412">
        <v>0</v>
      </c>
      <c r="J15" s="361">
        <v>0</v>
      </c>
      <c r="K15" s="412">
        <v>1</v>
      </c>
      <c r="L15" s="361">
        <v>28.862413528055345</v>
      </c>
      <c r="M15" s="412">
        <v>2</v>
      </c>
      <c r="N15" s="361">
        <v>57.724827056110691</v>
      </c>
      <c r="O15" s="412">
        <v>0</v>
      </c>
      <c r="P15" s="361">
        <v>0</v>
      </c>
      <c r="Q15" s="412">
        <v>0</v>
      </c>
      <c r="R15" s="361">
        <v>0</v>
      </c>
      <c r="S15" s="412">
        <v>0</v>
      </c>
      <c r="T15" s="361">
        <v>0</v>
      </c>
      <c r="U15" s="413">
        <v>0</v>
      </c>
      <c r="V15" s="361">
        <v>0</v>
      </c>
    </row>
    <row r="16" spans="1:22" ht="28.5" customHeight="1">
      <c r="A16" s="364" t="s">
        <v>167</v>
      </c>
      <c r="B16" s="414">
        <v>79759</v>
      </c>
      <c r="C16" s="366">
        <v>105</v>
      </c>
      <c r="D16" s="361">
        <v>197.73317117817427</v>
      </c>
      <c r="E16" s="366">
        <v>15</v>
      </c>
      <c r="F16" s="361">
        <v>28.247595882596318</v>
      </c>
      <c r="G16" s="415">
        <v>12</v>
      </c>
      <c r="H16" s="361">
        <v>22.598076706077055</v>
      </c>
      <c r="I16" s="366">
        <v>8</v>
      </c>
      <c r="J16" s="361">
        <v>15.065384470718037</v>
      </c>
      <c r="K16" s="366">
        <v>11</v>
      </c>
      <c r="L16" s="361">
        <v>20.714903647237303</v>
      </c>
      <c r="M16" s="366">
        <v>40</v>
      </c>
      <c r="N16" s="361">
        <v>75.326922353590192</v>
      </c>
      <c r="O16" s="366">
        <v>1</v>
      </c>
      <c r="P16" s="361">
        <v>1.8831730588397546</v>
      </c>
      <c r="Q16" s="366">
        <v>14</v>
      </c>
      <c r="R16" s="361">
        <v>26.36442282375657</v>
      </c>
      <c r="S16" s="366">
        <v>9</v>
      </c>
      <c r="T16" s="361">
        <v>16.948557529557792</v>
      </c>
      <c r="U16" s="366">
        <v>16</v>
      </c>
      <c r="V16" s="361">
        <v>30.130768941436074</v>
      </c>
    </row>
    <row r="17" spans="1:22" ht="21" customHeight="1">
      <c r="A17" s="367" t="s">
        <v>168</v>
      </c>
      <c r="B17" s="416">
        <v>36472</v>
      </c>
      <c r="C17" s="412">
        <v>23</v>
      </c>
      <c r="D17" s="361">
        <v>94.719236674709364</v>
      </c>
      <c r="E17" s="412">
        <v>4</v>
      </c>
      <c r="F17" s="361">
        <v>16.472910726036414</v>
      </c>
      <c r="G17" s="412">
        <v>3</v>
      </c>
      <c r="H17" s="361">
        <v>12.354683044527308</v>
      </c>
      <c r="I17" s="412">
        <v>0</v>
      </c>
      <c r="J17" s="361">
        <v>0</v>
      </c>
      <c r="K17" s="412">
        <v>3</v>
      </c>
      <c r="L17" s="361">
        <v>12.354683044527308</v>
      </c>
      <c r="M17" s="412">
        <v>4</v>
      </c>
      <c r="N17" s="361">
        <v>16.472910726036414</v>
      </c>
      <c r="O17" s="412">
        <v>3</v>
      </c>
      <c r="P17" s="361">
        <v>12.354683044527308</v>
      </c>
      <c r="Q17" s="412">
        <v>2</v>
      </c>
      <c r="R17" s="361">
        <v>8.2364553630182069</v>
      </c>
      <c r="S17" s="412">
        <v>1</v>
      </c>
      <c r="T17" s="361">
        <v>4.1182276815091035</v>
      </c>
      <c r="U17" s="413">
        <v>7</v>
      </c>
      <c r="V17" s="361">
        <v>28.82759377056372</v>
      </c>
    </row>
    <row r="18" spans="1:22" ht="49.5" thickBot="1">
      <c r="A18" s="417" t="s">
        <v>182</v>
      </c>
      <c r="B18" s="418">
        <v>116231</v>
      </c>
      <c r="C18" s="419">
        <v>128</v>
      </c>
      <c r="D18" s="361">
        <v>165.40853989039067</v>
      </c>
      <c r="E18" s="419">
        <v>19</v>
      </c>
      <c r="F18" s="361">
        <v>24.552830139979871</v>
      </c>
      <c r="G18" s="420">
        <v>15</v>
      </c>
      <c r="H18" s="361">
        <v>19.383813268405159</v>
      </c>
      <c r="I18" s="419">
        <v>8</v>
      </c>
      <c r="J18" s="361">
        <v>10.338033743149417</v>
      </c>
      <c r="K18" s="419">
        <v>14</v>
      </c>
      <c r="L18" s="361">
        <v>18.091559050511481</v>
      </c>
      <c r="M18" s="419">
        <v>44</v>
      </c>
      <c r="N18" s="361">
        <v>56.859185587321797</v>
      </c>
      <c r="O18" s="419">
        <v>4</v>
      </c>
      <c r="P18" s="361">
        <v>5.1690168715747085</v>
      </c>
      <c r="Q18" s="419">
        <v>16</v>
      </c>
      <c r="R18" s="361">
        <v>20.676067486298834</v>
      </c>
      <c r="S18" s="419">
        <v>10</v>
      </c>
      <c r="T18" s="361">
        <v>12.922542178936773</v>
      </c>
      <c r="U18" s="419">
        <v>23</v>
      </c>
      <c r="V18" s="361">
        <v>29.721847011554576</v>
      </c>
    </row>
    <row r="19" spans="1:22" ht="52.5" thickBot="1">
      <c r="A19" s="421" t="s">
        <v>170</v>
      </c>
      <c r="B19" s="421"/>
      <c r="C19" s="422">
        <v>1</v>
      </c>
      <c r="D19" s="423"/>
      <c r="E19" s="424">
        <v>0.1484375</v>
      </c>
      <c r="F19" s="425"/>
      <c r="G19" s="426">
        <v>0.78947368421052633</v>
      </c>
      <c r="H19" s="427" t="s">
        <v>171</v>
      </c>
      <c r="I19" s="428">
        <v>6.25E-2</v>
      </c>
      <c r="J19" s="425"/>
      <c r="K19" s="428">
        <v>0.109375</v>
      </c>
      <c r="L19" s="425"/>
      <c r="M19" s="424">
        <v>0.34375</v>
      </c>
      <c r="N19" s="425"/>
      <c r="O19" s="428">
        <v>3.125E-2</v>
      </c>
      <c r="P19" s="425"/>
      <c r="Q19" s="424">
        <v>0.125</v>
      </c>
      <c r="R19" s="425"/>
      <c r="S19" s="426">
        <v>0.625</v>
      </c>
      <c r="T19" s="427" t="s">
        <v>183</v>
      </c>
      <c r="U19" s="429">
        <v>0.1796875</v>
      </c>
      <c r="V19" s="430"/>
    </row>
    <row r="20" spans="1:22" ht="28.5" customHeight="1">
      <c r="A20" s="431" t="s">
        <v>184</v>
      </c>
      <c r="B20" s="432"/>
      <c r="C20" s="433">
        <v>154</v>
      </c>
      <c r="D20" s="434">
        <v>197.9</v>
      </c>
      <c r="E20" s="433">
        <v>24</v>
      </c>
      <c r="F20" s="434">
        <v>30.8</v>
      </c>
      <c r="G20" s="435">
        <v>16</v>
      </c>
      <c r="H20" s="434">
        <v>20.6</v>
      </c>
      <c r="I20" s="433">
        <v>9</v>
      </c>
      <c r="J20" s="434">
        <v>11.6</v>
      </c>
      <c r="K20" s="433">
        <v>16</v>
      </c>
      <c r="L20" s="434">
        <v>20.6</v>
      </c>
      <c r="M20" s="433">
        <v>60</v>
      </c>
      <c r="N20" s="434">
        <v>77.099999999999994</v>
      </c>
      <c r="O20" s="433">
        <v>5</v>
      </c>
      <c r="P20" s="434">
        <v>6.4</v>
      </c>
      <c r="Q20" s="433">
        <v>16</v>
      </c>
      <c r="R20" s="434">
        <v>20.6</v>
      </c>
      <c r="S20" s="433">
        <v>9</v>
      </c>
      <c r="T20" s="434">
        <v>11.6</v>
      </c>
      <c r="U20" s="433">
        <v>24</v>
      </c>
      <c r="V20" s="434">
        <v>30.8</v>
      </c>
    </row>
    <row r="21" spans="1:22" ht="31.5" customHeight="1">
      <c r="A21" s="436" t="s">
        <v>185</v>
      </c>
      <c r="B21" s="436"/>
      <c r="C21" s="437">
        <v>-26</v>
      </c>
      <c r="D21" s="438">
        <v>-0.16418120318145191</v>
      </c>
      <c r="E21" s="437">
        <v>-5</v>
      </c>
      <c r="F21" s="438">
        <v>-0.20283019026039384</v>
      </c>
      <c r="G21" s="437">
        <v>-1</v>
      </c>
      <c r="H21" s="438">
        <v>-5.9038190854118544E-2</v>
      </c>
      <c r="I21" s="437">
        <v>-1</v>
      </c>
      <c r="J21" s="438">
        <v>-0.10879019455608474</v>
      </c>
      <c r="K21" s="437">
        <v>-2</v>
      </c>
      <c r="L21" s="438">
        <v>-0.12176897813051069</v>
      </c>
      <c r="M21" s="437">
        <v>-16</v>
      </c>
      <c r="N21" s="438">
        <v>-0.26252677578052142</v>
      </c>
      <c r="O21" s="437">
        <v>-1</v>
      </c>
      <c r="P21" s="438">
        <v>-0.1923411138164518</v>
      </c>
      <c r="Q21" s="437">
        <v>0</v>
      </c>
      <c r="R21" s="438">
        <v>3.6925964222733754E-3</v>
      </c>
      <c r="S21" s="437">
        <v>1</v>
      </c>
      <c r="T21" s="438">
        <v>0.11401225680489424</v>
      </c>
      <c r="U21" s="437">
        <v>-1</v>
      </c>
      <c r="V21" s="438">
        <v>-3.5004967157318934E-2</v>
      </c>
    </row>
    <row r="22" spans="1:22" ht="14.25">
      <c r="A22" s="431" t="s">
        <v>186</v>
      </c>
      <c r="B22" s="432"/>
      <c r="C22" s="433">
        <v>138</v>
      </c>
      <c r="D22" s="434">
        <v>176.43213428440103</v>
      </c>
      <c r="E22" s="433">
        <v>19</v>
      </c>
      <c r="F22" s="434">
        <v>24.291380807272603</v>
      </c>
      <c r="G22" s="435">
        <v>16</v>
      </c>
      <c r="H22" s="434">
        <v>20.45589962717693</v>
      </c>
      <c r="I22" s="433">
        <v>5</v>
      </c>
      <c r="J22" s="434">
        <v>6.3924686334927898</v>
      </c>
      <c r="K22" s="433">
        <v>22</v>
      </c>
      <c r="L22" s="434">
        <v>28.126861987368279</v>
      </c>
      <c r="M22" s="433">
        <v>44</v>
      </c>
      <c r="N22" s="434">
        <v>56.253723974736559</v>
      </c>
      <c r="O22" s="433">
        <v>5</v>
      </c>
      <c r="P22" s="434">
        <v>6.3924686334927898</v>
      </c>
      <c r="Q22" s="433">
        <v>21</v>
      </c>
      <c r="R22" s="434">
        <v>26.848368260669719</v>
      </c>
      <c r="S22" s="433">
        <v>13</v>
      </c>
      <c r="T22" s="434">
        <v>16.620418447081256</v>
      </c>
      <c r="U22" s="433">
        <v>22</v>
      </c>
      <c r="V22" s="434">
        <v>28.126861987368279</v>
      </c>
    </row>
    <row r="23" spans="1:22" ht="14.25">
      <c r="A23" s="431" t="s">
        <v>187</v>
      </c>
      <c r="B23" s="439"/>
      <c r="C23" s="433">
        <v>170</v>
      </c>
      <c r="D23" s="434">
        <v>217.05</v>
      </c>
      <c r="E23" s="433">
        <v>30</v>
      </c>
      <c r="F23" s="434">
        <v>38.299999999999997</v>
      </c>
      <c r="G23" s="435">
        <v>22</v>
      </c>
      <c r="H23" s="434">
        <v>28.08</v>
      </c>
      <c r="I23" s="433">
        <v>13</v>
      </c>
      <c r="J23" s="434">
        <v>16.59</v>
      </c>
      <c r="K23" s="433">
        <v>20</v>
      </c>
      <c r="L23" s="434">
        <v>25.535826764951224</v>
      </c>
      <c r="M23" s="433">
        <v>52</v>
      </c>
      <c r="N23" s="434">
        <v>66.3931495888732</v>
      </c>
      <c r="O23" s="433">
        <v>2</v>
      </c>
      <c r="P23" s="434">
        <v>2.5535826764951226</v>
      </c>
      <c r="Q23" s="433">
        <v>29</v>
      </c>
      <c r="R23" s="434">
        <v>37.026948809179281</v>
      </c>
      <c r="S23" s="433">
        <v>15</v>
      </c>
      <c r="T23" s="434">
        <v>19.151870073713422</v>
      </c>
      <c r="U23" s="433">
        <v>24</v>
      </c>
      <c r="V23" s="434">
        <v>30.642992117941471</v>
      </c>
    </row>
    <row r="24" spans="1:22" ht="14.25">
      <c r="A24" s="431" t="s">
        <v>188</v>
      </c>
      <c r="B24" s="440"/>
      <c r="C24" s="433">
        <v>209</v>
      </c>
      <c r="D24" s="434">
        <v>264.35645231919699</v>
      </c>
      <c r="E24" s="433">
        <v>27</v>
      </c>
      <c r="F24" s="441">
        <v>34.151312022097216</v>
      </c>
      <c r="G24" s="442">
        <v>26</v>
      </c>
      <c r="H24" s="443">
        <v>32.886448613871394</v>
      </c>
      <c r="I24" s="433">
        <v>15</v>
      </c>
      <c r="J24" s="434">
        <v>18.972951123387343</v>
      </c>
      <c r="K24" s="433">
        <v>21</v>
      </c>
      <c r="L24" s="434">
        <v>26.562131572742278</v>
      </c>
      <c r="M24" s="433">
        <v>69</v>
      </c>
      <c r="N24" s="434">
        <v>87.275575167581763</v>
      </c>
      <c r="O24" s="433">
        <v>9</v>
      </c>
      <c r="P24" s="434">
        <v>11.383770674032403</v>
      </c>
      <c r="Q24" s="433">
        <v>46</v>
      </c>
      <c r="R24" s="434">
        <v>58.183716778387847</v>
      </c>
      <c r="S24" s="433">
        <v>24</v>
      </c>
      <c r="T24" s="434">
        <v>30.356721797419745</v>
      </c>
      <c r="U24" s="433">
        <v>22</v>
      </c>
      <c r="V24" s="434">
        <v>27.826994980968099</v>
      </c>
    </row>
    <row r="25" spans="1:22">
      <c r="A25" s="340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</row>
    <row r="26" spans="1:22">
      <c r="A26" s="340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</row>
  </sheetData>
  <mergeCells count="38">
    <mergeCell ref="A19:B19"/>
    <mergeCell ref="A20:B20"/>
    <mergeCell ref="A21:B21"/>
    <mergeCell ref="A22:B22"/>
    <mergeCell ref="A23:B23"/>
    <mergeCell ref="A24:B24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V1"/>
    <mergeCell ref="A2:S2"/>
    <mergeCell ref="A3:A5"/>
    <mergeCell ref="B3:B5"/>
    <mergeCell ref="C3:D3"/>
    <mergeCell ref="E3:F3"/>
    <mergeCell ref="G3:H3"/>
    <mergeCell ref="I3:J3"/>
    <mergeCell ref="K3:L3"/>
    <mergeCell ref="M3:N3"/>
  </mergeCells>
  <dataValidations count="1">
    <dataValidation allowBlank="1" showErrorMessage="1" sqref="B1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8 мес-19</vt:lpstr>
      <vt:lpstr>по клас. бол</vt:lpstr>
      <vt:lpstr>по клас бол-2</vt:lpstr>
      <vt:lpstr>труд-по класс бол</vt:lpstr>
      <vt:lpstr>труд-клас.бол.-2</vt:lpstr>
      <vt:lpstr>травмы</vt:lpstr>
      <vt:lpstr>трудосп-травмы</vt:lpstr>
      <vt:lpstr>'8 мес-19'!Область_печати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2019-09-24T08:27:09Z</cp:lastPrinted>
  <dcterms:created xsi:type="dcterms:W3CDTF">2019-09-24T04:47:53Z</dcterms:created>
  <dcterms:modified xsi:type="dcterms:W3CDTF">2019-09-24T08:39:27Z</dcterms:modified>
</cp:coreProperties>
</file>