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 firstSheet="4" activeTab="6"/>
  </bookViews>
  <sheets>
    <sheet name="Демография-17" sheetId="1" r:id="rId1"/>
    <sheet name="по класс болезней" sheetId="2" r:id="rId2"/>
    <sheet name="по класс бол-2" sheetId="3" r:id="rId3"/>
    <sheet name="по класс бол трудосп возраста" sheetId="4" r:id="rId4"/>
    <sheet name="по класс бол трудо сп возра-а-2" sheetId="5" r:id="rId5"/>
    <sheet name="от внеш причин" sheetId="6" r:id="rId6"/>
    <sheet name="от внеш причин трудосп возраста" sheetId="7" r:id="rId7"/>
  </sheets>
  <externalReferences>
    <externalReference r:id="rId8"/>
    <externalReference r:id="rId9"/>
    <externalReference r:id="rId10"/>
  </externalReferences>
  <definedNames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  <definedName name="_xlnm.Print_Area" localSheetId="0">'Демография-17'!$A$1:$AB$34</definedName>
  </definedNames>
  <calcPr calcId="145621"/>
</workbook>
</file>

<file path=xl/calcChain.xml><?xml version="1.0" encoding="utf-8"?>
<calcChain xmlns="http://schemas.openxmlformats.org/spreadsheetml/2006/main">
  <c r="T26" i="4" l="1"/>
  <c r="U26" i="4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T21" i="2" s="1"/>
  <c r="U18" i="2"/>
  <c r="U21" i="2" s="1"/>
  <c r="V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E21" i="2"/>
  <c r="F21" i="2"/>
  <c r="G21" i="2"/>
  <c r="H21" i="2"/>
  <c r="I21" i="2"/>
  <c r="J21" i="2"/>
  <c r="K21" i="2"/>
  <c r="L21" i="2"/>
  <c r="M21" i="2"/>
  <c r="N21" i="2"/>
  <c r="O21" i="2"/>
  <c r="P21" i="2"/>
  <c r="R21" i="2"/>
  <c r="S21" i="2"/>
  <c r="V21" i="2"/>
  <c r="T19" i="4"/>
  <c r="T21" i="4" s="1"/>
  <c r="P19" i="4"/>
  <c r="P21" i="4" s="1"/>
  <c r="L19" i="4"/>
  <c r="L21" i="4" s="1"/>
  <c r="H19" i="4"/>
  <c r="H21" i="4" s="1"/>
  <c r="T17" i="4"/>
  <c r="R17" i="4"/>
  <c r="R19" i="4" s="1"/>
  <c r="P17" i="4"/>
  <c r="P18" i="4" s="1"/>
  <c r="N17" i="4"/>
  <c r="N19" i="4" s="1"/>
  <c r="N21" i="4" s="1"/>
  <c r="L17" i="4"/>
  <c r="J17" i="4"/>
  <c r="J19" i="4" s="1"/>
  <c r="J21" i="4" s="1"/>
  <c r="H17" i="4"/>
  <c r="H18" i="4" s="1"/>
  <c r="F17" i="4"/>
  <c r="F19" i="4" s="1"/>
  <c r="D16" i="4"/>
  <c r="U15" i="4"/>
  <c r="U17" i="4" s="1"/>
  <c r="U19" i="4" s="1"/>
  <c r="U21" i="4" s="1"/>
  <c r="T15" i="4"/>
  <c r="S15" i="4"/>
  <c r="S17" i="4" s="1"/>
  <c r="R15" i="4"/>
  <c r="Q15" i="4"/>
  <c r="Q17" i="4" s="1"/>
  <c r="P15" i="4"/>
  <c r="O15" i="4"/>
  <c r="O17" i="4" s="1"/>
  <c r="N15" i="4"/>
  <c r="M15" i="4"/>
  <c r="M17" i="4" s="1"/>
  <c r="L15" i="4"/>
  <c r="K15" i="4"/>
  <c r="K17" i="4" s="1"/>
  <c r="J15" i="4"/>
  <c r="I15" i="4"/>
  <c r="I17" i="4" s="1"/>
  <c r="H15" i="4"/>
  <c r="G15" i="4"/>
  <c r="G17" i="4" s="1"/>
  <c r="F15" i="4"/>
  <c r="E15" i="4"/>
  <c r="E17" i="4" s="1"/>
  <c r="D14" i="4"/>
  <c r="D13" i="4"/>
  <c r="D12" i="4"/>
  <c r="D11" i="4"/>
  <c r="D10" i="4"/>
  <c r="D9" i="4"/>
  <c r="D8" i="4"/>
  <c r="D7" i="4"/>
  <c r="D6" i="4"/>
  <c r="D5" i="4"/>
  <c r="D15" i="4" s="1"/>
  <c r="D17" i="4" s="1"/>
  <c r="D19" i="4" s="1"/>
  <c r="V15" i="2"/>
  <c r="V17" i="2" s="1"/>
  <c r="U15" i="2"/>
  <c r="U17" i="2" s="1"/>
  <c r="T15" i="2"/>
  <c r="T17" i="2" s="1"/>
  <c r="S15" i="2"/>
  <c r="S17" i="2" s="1"/>
  <c r="R15" i="2"/>
  <c r="R17" i="2" s="1"/>
  <c r="Q15" i="2"/>
  <c r="Q17" i="2" s="1"/>
  <c r="P15" i="2"/>
  <c r="P17" i="2" s="1"/>
  <c r="O15" i="2"/>
  <c r="O17" i="2" s="1"/>
  <c r="N15" i="2"/>
  <c r="N17" i="2" s="1"/>
  <c r="M15" i="2"/>
  <c r="M17" i="2" s="1"/>
  <c r="L15" i="2"/>
  <c r="L17" i="2" s="1"/>
  <c r="K15" i="2"/>
  <c r="K17" i="2" s="1"/>
  <c r="J15" i="2"/>
  <c r="J17" i="2" s="1"/>
  <c r="I15" i="2"/>
  <c r="I17" i="2" s="1"/>
  <c r="H15" i="2"/>
  <c r="H17" i="2" s="1"/>
  <c r="G15" i="2"/>
  <c r="G17" i="2" s="1"/>
  <c r="F15" i="2"/>
  <c r="F17" i="2" s="1"/>
  <c r="E15" i="2"/>
  <c r="E17" i="2" s="1"/>
  <c r="K19" i="6" l="1"/>
  <c r="K21" i="6"/>
  <c r="L21" i="6"/>
  <c r="C21" i="6"/>
  <c r="D21" i="6"/>
  <c r="G21" i="6"/>
  <c r="H21" i="6"/>
  <c r="O21" i="6"/>
  <c r="O19" i="6"/>
  <c r="P21" i="6"/>
  <c r="S21" i="6"/>
  <c r="T21" i="6"/>
  <c r="D21" i="4"/>
  <c r="D26" i="4"/>
  <c r="G18" i="4"/>
  <c r="G19" i="4"/>
  <c r="G21" i="4" s="1"/>
  <c r="K18" i="4"/>
  <c r="K19" i="4"/>
  <c r="O18" i="4"/>
  <c r="O19" i="4"/>
  <c r="S18" i="4"/>
  <c r="S19" i="4"/>
  <c r="S21" i="4" s="1"/>
  <c r="F21" i="4"/>
  <c r="F26" i="4"/>
  <c r="E18" i="4"/>
  <c r="E19" i="4"/>
  <c r="I19" i="4"/>
  <c r="I21" i="4" s="1"/>
  <c r="I18" i="4"/>
  <c r="M19" i="4"/>
  <c r="M18" i="4"/>
  <c r="Q19" i="4"/>
  <c r="Q18" i="4"/>
  <c r="L18" i="4"/>
  <c r="T18" i="4"/>
  <c r="F18" i="4"/>
  <c r="J18" i="4"/>
  <c r="N18" i="4"/>
  <c r="R18" i="4"/>
  <c r="L26" i="4"/>
  <c r="E19" i="6" l="1"/>
  <c r="E21" i="6"/>
  <c r="F21" i="6"/>
  <c r="Q21" i="6"/>
  <c r="R21" i="6"/>
  <c r="Q19" i="6"/>
  <c r="S19" i="6"/>
  <c r="U19" i="6"/>
  <c r="U21" i="6"/>
  <c r="V21" i="6"/>
  <c r="I21" i="6"/>
  <c r="J21" i="6"/>
  <c r="I19" i="6"/>
  <c r="M19" i="6"/>
  <c r="M21" i="6"/>
  <c r="N21" i="6"/>
  <c r="G19" i="6"/>
  <c r="E26" i="4"/>
  <c r="E21" i="4"/>
  <c r="K21" i="4"/>
  <c r="K26" i="4"/>
  <c r="M26" i="4"/>
  <c r="M21" i="4"/>
</calcChain>
</file>

<file path=xl/sharedStrings.xml><?xml version="1.0" encoding="utf-8"?>
<sst xmlns="http://schemas.openxmlformats.org/spreadsheetml/2006/main" count="437" uniqueCount="204">
  <si>
    <t>Демографические показатели. Естественное  движение населения *</t>
  </si>
  <si>
    <t>Данные предварительные!                 Республики Алтай    за   12 месяцев  2017 года</t>
  </si>
  <si>
    <t>№ п/п</t>
  </si>
  <si>
    <t>Районы</t>
  </si>
  <si>
    <t>Населе- ние    по естествен   ному приросту  за 12 мес-в 2017г</t>
  </si>
  <si>
    <t>Всего роди-лось живы-ми</t>
  </si>
  <si>
    <t xml:space="preserve">                   У М Е Р Л О </t>
  </si>
  <si>
    <t>Рожда-емость на тыс. нас.</t>
  </si>
  <si>
    <t xml:space="preserve">Показатели смертности </t>
  </si>
  <si>
    <t xml:space="preserve">Естественный прирост         </t>
  </si>
  <si>
    <t>Мате   ринск  ая смертность**</t>
  </si>
  <si>
    <t>Нас-е трудосп возраста на начало 2017г</t>
  </si>
  <si>
    <t>от 15-  17 лет</t>
  </si>
  <si>
    <t>От  0     - 17 лет</t>
  </si>
  <si>
    <t>от 0 - 17 лет</t>
  </si>
  <si>
    <t xml:space="preserve">1/2  естест вен ного при   роста (абс. ч.)       </t>
  </si>
  <si>
    <t xml:space="preserve">Естес твен  ный при    рост  (абс. ч.)       </t>
  </si>
  <si>
    <t>Всего</t>
  </si>
  <si>
    <t>До 1   года</t>
  </si>
  <si>
    <t>От    1г. -  14 лет</t>
  </si>
  <si>
    <t xml:space="preserve"> Перинатал.</t>
  </si>
  <si>
    <t>От 16 до 55/60 лет.</t>
  </si>
  <si>
    <t>С 55/60 и выше</t>
  </si>
  <si>
    <t>Муж- чин</t>
  </si>
  <si>
    <t>Жен- щин</t>
  </si>
  <si>
    <t>Общая  на тыс. нас.</t>
  </si>
  <si>
    <t xml:space="preserve"> На тыс.       труд. возр. </t>
  </si>
  <si>
    <t>Мла-    ден-   чес-  кая</t>
  </si>
  <si>
    <t>Пери-  наталь-ная</t>
  </si>
  <si>
    <t>Мертво рождаемость</t>
  </si>
  <si>
    <r>
      <t xml:space="preserve">Показатель   на </t>
    </r>
    <r>
      <rPr>
        <b/>
        <u val="singleAccounting"/>
        <sz val="10"/>
        <rFont val="Arial"/>
        <family val="2"/>
        <charset val="204"/>
      </rPr>
      <t xml:space="preserve">10. 000 </t>
    </r>
    <r>
      <rPr>
        <b/>
        <u val="singleAccounting"/>
        <sz val="9"/>
        <rFont val="Arial"/>
        <family val="2"/>
        <charset val="204"/>
      </rPr>
      <t xml:space="preserve"> детского             населения  </t>
    </r>
  </si>
  <si>
    <t>Детское  нас-е  на 01.01.  2017</t>
  </si>
  <si>
    <t xml:space="preserve">0-6 дней </t>
  </si>
  <si>
    <t>мерт.  рож.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</si>
  <si>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</si>
  <si>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</si>
  <si>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</si>
  <si>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</si>
  <si>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</si>
  <si>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</si>
  <si>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</si>
  <si>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</si>
  <si>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</si>
  <si>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</si>
  <si>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</si>
  <si>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</si>
  <si>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r>
      <t>Пок-ли смерт.на 100 тыс. нас. РА   за  12  мес.</t>
    </r>
    <r>
      <rPr>
        <b/>
        <u/>
        <sz val="14"/>
        <rFont val="Times New Roman Cyr"/>
        <charset val="204"/>
      </rPr>
      <t xml:space="preserve"> 2017г</t>
    </r>
  </si>
  <si>
    <r>
      <t>(по Алтайстату!)  в</t>
    </r>
    <r>
      <rPr>
        <b/>
        <u/>
        <sz val="9"/>
        <rFont val="Times New Roman Cyr"/>
        <charset val="204"/>
      </rPr>
      <t xml:space="preserve"> 2016г</t>
    </r>
  </si>
  <si>
    <r>
      <t xml:space="preserve">Динамика +,  -  , %                                  </t>
    </r>
    <r>
      <rPr>
        <b/>
        <u/>
        <sz val="12"/>
        <rFont val="Arial"/>
        <family val="2"/>
        <charset val="204"/>
      </rPr>
      <t>2017г к 2016г</t>
    </r>
  </si>
  <si>
    <r>
      <t xml:space="preserve">РА -  </t>
    </r>
    <r>
      <rPr>
        <u val="double"/>
        <sz val="12"/>
        <rFont val="Times New Roman Cyr"/>
        <family val="1"/>
        <charset val="204"/>
      </rPr>
      <t>2015г</t>
    </r>
  </si>
  <si>
    <t>РФ-15</t>
  </si>
  <si>
    <r>
      <rPr>
        <b/>
        <sz val="13"/>
        <rFont val="Arial"/>
        <family val="2"/>
        <charset val="204"/>
      </rPr>
      <t xml:space="preserve">Смертность   </t>
    </r>
    <r>
      <rPr>
        <b/>
        <u/>
        <sz val="13"/>
        <rFont val="Arial"/>
        <family val="2"/>
        <charset val="204"/>
      </rPr>
      <t xml:space="preserve">детская   </t>
    </r>
    <r>
      <rPr>
        <b/>
        <sz val="13"/>
        <rFont val="Arial"/>
        <family val="2"/>
        <charset val="204"/>
      </rPr>
      <t xml:space="preserve">(на </t>
    </r>
    <r>
      <rPr>
        <b/>
        <u/>
        <sz val="13"/>
        <rFont val="Arial"/>
        <family val="2"/>
        <charset val="204"/>
      </rPr>
      <t>10 000 !</t>
    </r>
    <r>
      <rPr>
        <b/>
        <sz val="13"/>
        <rFont val="Arial"/>
        <family val="2"/>
        <charset val="204"/>
      </rPr>
      <t xml:space="preserve"> соответствующего    нас-я)</t>
    </r>
  </si>
  <si>
    <t>** материнская смертность на 100 тыс. родившихся живыми</t>
  </si>
  <si>
    <t>СФО-15</t>
  </si>
  <si>
    <r>
      <t xml:space="preserve">***  младенческая смертность   </t>
    </r>
    <r>
      <rPr>
        <b/>
        <u/>
        <sz val="12"/>
        <rFont val="Arial"/>
        <family val="2"/>
        <charset val="204"/>
      </rPr>
      <t>РА</t>
    </r>
    <r>
      <rPr>
        <b/>
        <sz val="12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по Ратсу</t>
    </r>
  </si>
  <si>
    <t>РФ-16</t>
  </si>
  <si>
    <t>СФО-16</t>
  </si>
  <si>
    <t>0 - 14л</t>
  </si>
  <si>
    <t>15-17л</t>
  </si>
  <si>
    <t>0-17л</t>
  </si>
  <si>
    <t>от 1 - 14л</t>
  </si>
  <si>
    <t>0-4г</t>
  </si>
  <si>
    <t xml:space="preserve">    2017г</t>
  </si>
  <si>
    <t xml:space="preserve">    2016г</t>
  </si>
  <si>
    <t>динамика        %    (2017 к 2016г)</t>
  </si>
  <si>
    <t>Население дет-е на нач-о 2017г</t>
  </si>
  <si>
    <t>РА -  2015г</t>
  </si>
  <si>
    <t>РА -  2014г</t>
  </si>
  <si>
    <r>
      <t>Структура смертности</t>
    </r>
    <r>
      <rPr>
        <b/>
        <sz val="22"/>
        <rFont val="Times New Roman Cyr"/>
        <family val="1"/>
        <charset val="204"/>
      </rPr>
      <t xml:space="preserve"> всего</t>
    </r>
    <r>
      <rPr>
        <b/>
        <sz val="18"/>
        <rFont val="Times New Roman Cyr"/>
        <family val="1"/>
        <charset val="204"/>
      </rPr>
      <t xml:space="preserve"> населения по классам болезни       в</t>
    </r>
    <r>
      <rPr>
        <b/>
        <i/>
        <sz val="20"/>
        <rFont val="Times New Roman Cyr"/>
        <family val="1"/>
        <charset val="204"/>
      </rPr>
      <t xml:space="preserve">    </t>
    </r>
    <r>
      <rPr>
        <b/>
        <i/>
        <sz val="22"/>
        <rFont val="Times New Roman Cyr"/>
        <family val="1"/>
        <charset val="204"/>
      </rPr>
      <t xml:space="preserve"> </t>
    </r>
    <r>
      <rPr>
        <b/>
        <sz val="18"/>
        <rFont val="Times New Roman Cyr"/>
        <family val="1"/>
        <charset val="204"/>
      </rPr>
      <t>2017 г.*</t>
    </r>
  </si>
  <si>
    <t>Данные предварительные!                                    ( Вся возрастная группа )</t>
  </si>
  <si>
    <t xml:space="preserve">№ </t>
  </si>
  <si>
    <t>Территория</t>
  </si>
  <si>
    <r>
      <t xml:space="preserve">Населе  ние по естествен  ному </t>
    </r>
    <r>
      <rPr>
        <b/>
        <u/>
        <sz val="12"/>
        <rFont val="Times New Roman Cyr"/>
        <charset val="204"/>
      </rPr>
      <t>приросту</t>
    </r>
    <r>
      <rPr>
        <b/>
        <sz val="11"/>
        <rFont val="Times New Roman Cyr"/>
        <family val="1"/>
        <charset val="204"/>
      </rPr>
      <t xml:space="preserve"> в 2017г</t>
    </r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</si>
  <si>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</si>
  <si>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</si>
  <si>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</si>
  <si>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</si>
  <si>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</si>
  <si>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</si>
  <si>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</si>
  <si>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</si>
  <si>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</si>
  <si>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</si>
  <si>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</si>
  <si>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</si>
  <si>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</si>
  <si>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период**</t>
  </si>
  <si>
    <t>Состояния возникающие в перинатальном периоде**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</si>
  <si>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</si>
  <si>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</si>
  <si>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</si>
  <si>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Туберкулез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</si>
  <si>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</si>
  <si>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</si>
  <si>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</si>
  <si>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</si>
  <si>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</si>
  <si>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</si>
  <si>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</si>
  <si>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</si>
  <si>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</si>
  <si>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</si>
  <si>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</si>
  <si>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</si>
  <si>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</si>
  <si>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</si>
  <si>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</si>
  <si>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</si>
  <si>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</si>
  <si>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A15-А19.9</t>
  </si>
  <si>
    <t>*</t>
  </si>
  <si>
    <t>г. Горно-Алтайск</t>
  </si>
  <si>
    <t>**</t>
  </si>
  <si>
    <t>Республика</t>
  </si>
  <si>
    <r>
      <t xml:space="preserve">Пок-ли смерт.на 100 тыс.нас.   </t>
    </r>
    <r>
      <rPr>
        <b/>
        <u/>
        <sz val="12"/>
        <rFont val="Times New Roman Cyr"/>
        <charset val="204"/>
      </rPr>
      <t>РА  -</t>
    </r>
    <r>
      <rPr>
        <b/>
        <u/>
        <sz val="14"/>
        <rFont val="Times New Roman Cyr"/>
        <charset val="204"/>
      </rPr>
      <t>-2017г</t>
    </r>
  </si>
  <si>
    <t>Удельный вес</t>
  </si>
  <si>
    <r>
      <t xml:space="preserve">по Алтайстату!    </t>
    </r>
    <r>
      <rPr>
        <u/>
        <sz val="12"/>
        <rFont val="Times New Roman Cyr"/>
        <charset val="204"/>
      </rPr>
      <t>РА  -</t>
    </r>
    <r>
      <rPr>
        <u/>
        <sz val="14"/>
        <rFont val="Times New Roman Cyr"/>
        <charset val="204"/>
      </rPr>
      <t>-2016г</t>
    </r>
  </si>
  <si>
    <t xml:space="preserve">РА   2017г.    к    2016г.          в    % </t>
  </si>
  <si>
    <r>
      <t>РА  -</t>
    </r>
    <r>
      <rPr>
        <sz val="14"/>
        <rFont val="Times New Roman Cyr"/>
        <charset val="204"/>
      </rPr>
      <t>-2016г- абс.числа</t>
    </r>
  </si>
  <si>
    <r>
      <t xml:space="preserve">   </t>
    </r>
    <r>
      <rPr>
        <u/>
        <sz val="12"/>
        <rFont val="Times New Roman Cyr"/>
        <charset val="204"/>
      </rPr>
      <t>РА  -</t>
    </r>
    <r>
      <rPr>
        <u/>
        <sz val="14"/>
        <rFont val="Times New Roman Cyr"/>
        <charset val="204"/>
      </rPr>
      <t>-2015г</t>
    </r>
  </si>
  <si>
    <t>родилось живыми</t>
  </si>
  <si>
    <t>на 100 тыс родившихся живыми</t>
  </si>
  <si>
    <r>
      <t>Структура смертности</t>
    </r>
    <r>
      <rPr>
        <b/>
        <sz val="22"/>
        <rFont val="Times New Roman Cyr"/>
        <family val="1"/>
        <charset val="204"/>
      </rPr>
      <t xml:space="preserve"> всего</t>
    </r>
    <r>
      <rPr>
        <b/>
        <sz val="18"/>
        <rFont val="Times New Roman Cyr"/>
        <family val="1"/>
        <charset val="204"/>
      </rPr>
      <t xml:space="preserve"> населения по классам болезни       в</t>
    </r>
    <r>
      <rPr>
        <b/>
        <i/>
        <sz val="20"/>
        <rFont val="Times New Roman Cyr"/>
        <family val="1"/>
        <charset val="204"/>
      </rPr>
      <t xml:space="preserve">    </t>
    </r>
    <r>
      <rPr>
        <b/>
        <i/>
        <sz val="22"/>
        <rFont val="Times New Roman Cyr"/>
        <family val="1"/>
        <charset val="204"/>
      </rPr>
      <t xml:space="preserve"> </t>
    </r>
    <r>
      <rPr>
        <b/>
        <sz val="18"/>
        <rFont val="Times New Roman Cyr"/>
        <family val="1"/>
        <charset val="204"/>
      </rPr>
      <t>2017 г.</t>
    </r>
  </si>
  <si>
    <r>
      <t xml:space="preserve">Населе  ние по естествен  ному </t>
    </r>
    <r>
      <rPr>
        <b/>
        <u/>
        <sz val="11"/>
        <rFont val="Times New Roman Cyr"/>
        <charset val="204"/>
      </rPr>
      <t>приросту</t>
    </r>
    <r>
      <rPr>
        <b/>
        <sz val="11"/>
        <rFont val="Times New Roman Cyr"/>
        <family val="1"/>
        <charset val="204"/>
      </rPr>
      <t xml:space="preserve"> в 2017г</t>
    </r>
  </si>
  <si>
    <t>Беременность,роды и послеродовой период*</t>
  </si>
  <si>
    <t>Состояния возникающие в перинатальном периоде*</t>
  </si>
  <si>
    <r>
      <t xml:space="preserve">(по Алтайстату!) </t>
    </r>
    <r>
      <rPr>
        <u/>
        <sz val="12"/>
        <rFont val="Times New Roman Cyr"/>
        <charset val="204"/>
      </rPr>
      <t>РА  -</t>
    </r>
    <r>
      <rPr>
        <u/>
        <sz val="14"/>
        <rFont val="Times New Roman Cyr"/>
        <charset val="204"/>
      </rPr>
      <t>-2016г</t>
    </r>
  </si>
  <si>
    <t xml:space="preserve">РА   2017г.    к    2016г.                                     в    % </t>
  </si>
  <si>
    <t>родились живыми</t>
  </si>
  <si>
    <t>Данные предварительные!</t>
  </si>
  <si>
    <t>Нас-е трудо спо собного возраста на 01.01. 2017г</t>
  </si>
  <si>
    <t>РА  (абс чис.)</t>
  </si>
  <si>
    <t>от всех инфекц-х заболеваний</t>
  </si>
  <si>
    <r>
      <t xml:space="preserve">Пок-ли смертности на 100 тыс.  трудосп-о нас.     </t>
    </r>
    <r>
      <rPr>
        <b/>
        <u/>
        <sz val="12"/>
        <rFont val="Times New Roman Cyr"/>
        <family val="1"/>
        <charset val="204"/>
      </rPr>
      <t>за  2017г</t>
    </r>
  </si>
  <si>
    <r>
      <t xml:space="preserve">по Алтайстату!  РА-  в </t>
    </r>
    <r>
      <rPr>
        <u/>
        <sz val="11"/>
        <rFont val="Times New Roman Cyr"/>
        <family val="1"/>
        <charset val="204"/>
      </rPr>
      <t xml:space="preserve"> 2016г.</t>
    </r>
  </si>
  <si>
    <t xml:space="preserve">РА 2017г к  РА 2016г в % </t>
  </si>
  <si>
    <t>увелич в 3,2 раза</t>
  </si>
  <si>
    <t>РА-в  2016г. (абс. чис.)</t>
  </si>
  <si>
    <r>
      <t xml:space="preserve">РА </t>
    </r>
    <r>
      <rPr>
        <u/>
        <sz val="11"/>
        <rFont val="Times New Roman Cyr"/>
        <charset val="204"/>
      </rPr>
      <t xml:space="preserve"> 2015г.</t>
    </r>
  </si>
  <si>
    <t>РФ - 2016 год</t>
  </si>
  <si>
    <t>СФО  - 2016 год</t>
  </si>
  <si>
    <t>РА - 2017 к   РФ - 2016   в %</t>
  </si>
  <si>
    <r>
      <t xml:space="preserve">по Алтайстату1   РА-  в </t>
    </r>
    <r>
      <rPr>
        <u/>
        <sz val="11"/>
        <rFont val="Times New Roman Cyr"/>
        <family val="1"/>
        <charset val="204"/>
      </rPr>
      <t xml:space="preserve"> 2016г.</t>
    </r>
  </si>
  <si>
    <r>
      <t xml:space="preserve">РА </t>
    </r>
    <r>
      <rPr>
        <b/>
        <u/>
        <sz val="12"/>
        <rFont val="Times New Roman Cyr"/>
        <charset val="204"/>
      </rPr>
      <t xml:space="preserve"> 2015г.</t>
    </r>
  </si>
  <si>
    <t>РА - 2015 к   РФ - 2013   в %</t>
  </si>
  <si>
    <t>злокачественные  новооб-я</t>
  </si>
  <si>
    <t>РФ</t>
  </si>
  <si>
    <t>СФО</t>
  </si>
  <si>
    <t>РА</t>
  </si>
  <si>
    <t>2015г</t>
  </si>
  <si>
    <t xml:space="preserve">Предварительные данные.!       </t>
  </si>
  <si>
    <t>Наименование территории</t>
  </si>
  <si>
    <r>
      <t xml:space="preserve">Населе- ние    по естествен   ному </t>
    </r>
    <r>
      <rPr>
        <b/>
        <u/>
        <sz val="11"/>
        <color rgb="FF000000"/>
        <rFont val="Times New Roman Cyr"/>
        <charset val="204"/>
      </rPr>
      <t>приросту</t>
    </r>
    <r>
      <rPr>
        <b/>
        <u/>
        <sz val="10"/>
        <color rgb="FF000000"/>
        <rFont val="Times New Roman Cyr"/>
        <charset val="204"/>
      </rPr>
      <t xml:space="preserve"> </t>
    </r>
    <r>
      <rPr>
        <b/>
        <sz val="9"/>
        <color rgb="FF000000"/>
        <rFont val="Times New Roman Cyr"/>
        <family val="1"/>
        <charset val="204"/>
      </rPr>
      <t xml:space="preserve">  в   2017г</t>
    </r>
  </si>
  <si>
    <t>Всего травм отравлений</t>
  </si>
  <si>
    <t>Транспорт. несчастные случаи                                          (всех видов)</t>
  </si>
  <si>
    <t>в т.ч. ДТП</t>
  </si>
  <si>
    <t>Утопление</t>
  </si>
  <si>
    <t>Нападение (убийство)</t>
  </si>
  <si>
    <t>Самоубий  ство</t>
  </si>
  <si>
    <r>
      <t xml:space="preserve">Падения                                </t>
    </r>
    <r>
      <rPr>
        <b/>
        <sz val="9"/>
        <color rgb="FF000000"/>
        <rFont val="Arial Cyr1"/>
        <charset val="204"/>
      </rPr>
      <t>W00-W19</t>
    </r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</si>
  <si>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</si>
  <si>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</si>
  <si>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</si>
  <si>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</si>
  <si>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</si>
  <si>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</si>
  <si>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</si>
  <si>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</si>
  <si>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</si>
  <si>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</si>
  <si>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</si>
  <si>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</si>
  <si>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</si>
  <si>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</si>
  <si>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</si>
  <si>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</si>
  <si>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Г-Алтайск</t>
  </si>
  <si>
    <t>Показатель на 100 000 всего населения РА  в 2017г</t>
  </si>
  <si>
    <t>Удельный вес от всех травм</t>
  </si>
  <si>
    <t xml:space="preserve"> от всех   транспортных нес.случ</t>
  </si>
  <si>
    <t xml:space="preserve"> от всех отравлений</t>
  </si>
  <si>
    <r>
      <rPr>
        <u/>
        <sz val="12"/>
        <color rgb="FF000000"/>
        <rFont val="Arial Cyr"/>
        <charset val="204"/>
      </rPr>
      <t>по Алтайстату!</t>
    </r>
    <r>
      <rPr>
        <sz val="12"/>
        <color rgb="FF000000"/>
        <rFont val="Arial Cyr"/>
        <charset val="204"/>
      </rPr>
      <t xml:space="preserve">      РА  в 2016г</t>
    </r>
  </si>
  <si>
    <t xml:space="preserve"> РА  в 2015г</t>
  </si>
  <si>
    <t>РФ за 2015г.</t>
  </si>
  <si>
    <t>СФО за 2015г.</t>
  </si>
  <si>
    <t xml:space="preserve">Данные предвыарительные!                                                                                    </t>
  </si>
  <si>
    <t xml:space="preserve">Нас-е трудоспо собного возраста </t>
  </si>
  <si>
    <t>Транспорт. несчастные случаи</t>
  </si>
  <si>
    <r>
      <t xml:space="preserve">Падения  </t>
    </r>
    <r>
      <rPr>
        <b/>
        <sz val="9"/>
        <color rgb="FF000000"/>
        <rFont val="Arial Cyr1"/>
        <charset val="204"/>
      </rPr>
      <t>W00-W19</t>
    </r>
  </si>
  <si>
    <t>на 01.01.          2017г</t>
  </si>
  <si>
    <t>11. Горно-Алтайск</t>
  </si>
  <si>
    <t xml:space="preserve">Удельный вес </t>
  </si>
  <si>
    <t>от всех транс. н.с.</t>
  </si>
  <si>
    <t>от всех отравле-й</t>
  </si>
  <si>
    <r>
      <rPr>
        <u/>
        <sz val="11"/>
        <color rgb="FF000000"/>
        <rFont val="Arial Cyr"/>
        <charset val="204"/>
      </rPr>
      <t xml:space="preserve">по Алтайстату!  </t>
    </r>
    <r>
      <rPr>
        <u val="double"/>
        <sz val="11"/>
        <color rgb="FF000000"/>
        <rFont val="Arial Cyr"/>
        <charset val="204"/>
      </rPr>
      <t xml:space="preserve">     в  2016г  </t>
    </r>
  </si>
  <si>
    <t>2017г к 2016г. абс.чис.   +, -,   показ-и  в %</t>
  </si>
  <si>
    <t xml:space="preserve">  2015г  </t>
  </si>
  <si>
    <r>
      <t xml:space="preserve">                Структура смертности</t>
    </r>
    <r>
      <rPr>
        <b/>
        <sz val="22"/>
        <rFont val="Times New Roman Cyr"/>
        <family val="1"/>
        <charset val="204"/>
      </rPr>
      <t xml:space="preserve">  т</t>
    </r>
    <r>
      <rPr>
        <b/>
        <u/>
        <sz val="22"/>
        <rFont val="Times New Roman Cyr"/>
        <family val="1"/>
        <charset val="204"/>
      </rPr>
      <t xml:space="preserve">рудоспособного </t>
    </r>
    <r>
      <rPr>
        <b/>
        <sz val="22"/>
        <rFont val="Times New Roman Cyr"/>
        <family val="1"/>
        <charset val="204"/>
      </rPr>
      <t xml:space="preserve"> н</t>
    </r>
    <r>
      <rPr>
        <b/>
        <sz val="18"/>
        <rFont val="Times New Roman Cyr"/>
        <family val="1"/>
        <charset val="204"/>
      </rPr>
      <t>аселения по классам болезни        в   2017 г.</t>
    </r>
  </si>
  <si>
    <t>Показ-и смер-и на 100 тыс нас трудосп возраста</t>
  </si>
  <si>
    <r>
      <t xml:space="preserve">                                  Структура смертности</t>
    </r>
    <r>
      <rPr>
        <b/>
        <sz val="22"/>
        <rFont val="Times New Roman Cyr"/>
        <family val="1"/>
        <charset val="204"/>
      </rPr>
      <t xml:space="preserve">  т</t>
    </r>
    <r>
      <rPr>
        <b/>
        <u/>
        <sz val="22"/>
        <rFont val="Times New Roman Cyr"/>
        <family val="1"/>
        <charset val="204"/>
      </rPr>
      <t xml:space="preserve">рудоспособного </t>
    </r>
    <r>
      <rPr>
        <b/>
        <sz val="22"/>
        <rFont val="Times New Roman Cyr"/>
        <family val="1"/>
        <charset val="204"/>
      </rPr>
      <t xml:space="preserve"> н</t>
    </r>
    <r>
      <rPr>
        <b/>
        <sz val="18"/>
        <rFont val="Times New Roman Cyr"/>
        <family val="1"/>
        <charset val="204"/>
      </rPr>
      <t>аселения по классам болезни    в   2017 г.</t>
    </r>
  </si>
  <si>
    <r>
      <t xml:space="preserve">     Смертность </t>
    </r>
    <r>
      <rPr>
        <b/>
        <i/>
        <u/>
        <sz val="18"/>
        <color rgb="FF000000"/>
        <rFont val="Arial Cyr"/>
        <charset val="204"/>
      </rPr>
      <t xml:space="preserve">всего 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     за  2017 года                                     </t>
    </r>
  </si>
  <si>
    <t>РА 2017г к 2016г. (абс.ч +,-)   (показатели  в %)</t>
  </si>
  <si>
    <r>
      <t xml:space="preserve">                 Смертность</t>
    </r>
    <r>
      <rPr>
        <b/>
        <i/>
        <sz val="20"/>
        <color rgb="FF000000"/>
        <rFont val="Arial Cyr"/>
        <charset val="204"/>
      </rPr>
      <t xml:space="preserve"> </t>
    </r>
    <r>
      <rPr>
        <b/>
        <i/>
        <u/>
        <sz val="20"/>
        <color rgb="FF800000"/>
        <rFont val="Arial Cyr"/>
        <charset val="204"/>
      </rPr>
      <t>трудоспособного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                                                      в    2017 году                                 </t>
    </r>
  </si>
  <si>
    <t xml:space="preserve">Показатели на 100   тыс.  трудоспособного населения   в  2017г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</si>
</sst>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%"/>
    <numFmt numFmtId="167" formatCode="#.0"/>
  </numFmts>
  <fonts count="107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u val="singleAccounting"/>
      <sz val="9"/>
      <name val="Arial"/>
      <family val="2"/>
      <charset val="204"/>
    </font>
    <font>
      <b/>
      <u val="singleAccounting"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name val="Times New Roman Cyr"/>
      <charset val="204"/>
    </font>
    <font>
      <sz val="9"/>
      <name val="Arial"/>
      <family val="2"/>
      <charset val="204"/>
    </font>
    <font>
      <b/>
      <u/>
      <sz val="12"/>
      <name val="Times New Roman Cyr"/>
      <charset val="204"/>
    </font>
    <font>
      <b/>
      <u/>
      <sz val="12"/>
      <name val="Arial"/>
      <family val="2"/>
      <charset val="204"/>
    </font>
    <font>
      <sz val="12"/>
      <name val="Times New Roman Cyr"/>
      <family val="1"/>
      <charset val="204"/>
    </font>
    <font>
      <u val="double"/>
      <sz val="12"/>
      <name val="Times New Roman Cyr"/>
      <family val="1"/>
      <charset val="204"/>
    </font>
    <font>
      <u/>
      <sz val="12"/>
      <name val="Arial"/>
      <family val="2"/>
      <charset val="204"/>
    </font>
    <font>
      <u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Arial"/>
      <family val="2"/>
      <charset val="204"/>
    </font>
    <font>
      <sz val="9"/>
      <name val="Times New Roman Cyr"/>
      <charset val="204"/>
    </font>
    <font>
      <sz val="12"/>
      <name val="Times New Roman Cyr"/>
      <charset val="204"/>
    </font>
    <font>
      <b/>
      <u/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sz val="11"/>
      <name val="Arial"/>
      <family val="2"/>
      <charset val="204"/>
    </font>
    <font>
      <b/>
      <u/>
      <sz val="14"/>
      <name val="Arial"/>
      <family val="2"/>
      <charset val="204"/>
    </font>
    <font>
      <u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theme="1"/>
      <name val="Arial Cyr"/>
      <family val="2"/>
      <charset val="204"/>
    </font>
    <font>
      <b/>
      <sz val="22"/>
      <name val="Times New Roman Cyr"/>
      <family val="1"/>
      <charset val="204"/>
    </font>
    <font>
      <b/>
      <i/>
      <sz val="20"/>
      <name val="Times New Roman Cyr"/>
      <family val="1"/>
      <charset val="204"/>
    </font>
    <font>
      <b/>
      <i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8"/>
      <name val="Arial Cyr"/>
      <family val="2"/>
      <charset val="204"/>
    </font>
    <font>
      <u/>
      <sz val="12"/>
      <name val="Times New Roman Cyr"/>
      <charset val="204"/>
    </font>
    <font>
      <u/>
      <sz val="14"/>
      <name val="Times New Roman Cyr"/>
      <charset val="204"/>
    </font>
    <font>
      <b/>
      <sz val="12"/>
      <name val="Arial Cyr"/>
      <family val="2"/>
      <charset val="204"/>
    </font>
    <font>
      <sz val="14"/>
      <name val="Times New Roman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sz val="9"/>
      <name val="Arial Cyr"/>
      <family val="2"/>
      <charset val="204"/>
    </font>
    <font>
      <b/>
      <u/>
      <sz val="11"/>
      <name val="Times New Roman Cyr"/>
      <charset val="204"/>
    </font>
    <font>
      <b/>
      <u/>
      <sz val="10"/>
      <name val="Arial Cyr"/>
      <charset val="204"/>
    </font>
    <font>
      <b/>
      <sz val="14"/>
      <name val="Arial Cyr"/>
      <charset val="204"/>
    </font>
    <font>
      <b/>
      <u/>
      <sz val="22"/>
      <name val="Times New Roman Cyr"/>
      <family val="1"/>
      <charset val="204"/>
    </font>
    <font>
      <sz val="12"/>
      <name val="Arial Cyr"/>
      <charset val="204"/>
    </font>
    <font>
      <u/>
      <sz val="11"/>
      <name val="Times New Roman Cyr"/>
      <family val="1"/>
      <charset val="204"/>
    </font>
    <font>
      <b/>
      <u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charset val="204"/>
    </font>
    <font>
      <sz val="11"/>
      <name val="Times New Roman Cyr"/>
      <charset val="204"/>
    </font>
    <font>
      <u/>
      <sz val="11"/>
      <name val="Times New Roman Cyr"/>
      <charset val="204"/>
    </font>
    <font>
      <sz val="8"/>
      <name val="Arial Cyr"/>
      <family val="2"/>
      <charset val="204"/>
    </font>
    <font>
      <b/>
      <u/>
      <sz val="9"/>
      <name val="Arial Cyr"/>
      <charset val="204"/>
    </font>
    <font>
      <b/>
      <sz val="12"/>
      <name val="Times New Roman Cyr"/>
      <charset val="204"/>
    </font>
    <font>
      <sz val="10"/>
      <color rgb="FF000000"/>
      <name val="Arial Cyr"/>
      <charset val="204"/>
    </font>
    <font>
      <b/>
      <sz val="16"/>
      <color rgb="FF000000"/>
      <name val="Arial Cyr1"/>
      <charset val="204"/>
    </font>
    <font>
      <b/>
      <i/>
      <u/>
      <sz val="18"/>
      <color rgb="FF000000"/>
      <name val="Arial Cyr"/>
      <charset val="204"/>
    </font>
    <font>
      <sz val="12"/>
      <color rgb="FF000000"/>
      <name val="Arial Cyr"/>
      <charset val="204"/>
    </font>
    <font>
      <b/>
      <sz val="11"/>
      <color rgb="FF000000"/>
      <name val="Arial Cyr1"/>
      <charset val="204"/>
    </font>
    <font>
      <b/>
      <sz val="9"/>
      <color rgb="FF000000"/>
      <name val="Times New Roman Cyr"/>
      <family val="1"/>
      <charset val="204"/>
    </font>
    <font>
      <b/>
      <u/>
      <sz val="11"/>
      <color rgb="FF000000"/>
      <name val="Times New Roman Cyr"/>
      <charset val="204"/>
    </font>
    <font>
      <b/>
      <u/>
      <sz val="10"/>
      <color rgb="FF000000"/>
      <name val="Times New Roman Cyr"/>
      <charset val="204"/>
    </font>
    <font>
      <b/>
      <sz val="10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1"/>
      <color rgb="FF000000"/>
      <name val="Arial Cyr1"/>
      <charset val="204"/>
    </font>
    <font>
      <b/>
      <sz val="11"/>
      <color rgb="FF000000"/>
      <name val="Arial Cyr"/>
      <charset val="204"/>
    </font>
    <font>
      <u/>
      <sz val="11"/>
      <color rgb="FF000000"/>
      <name val="Arial Cyr1"/>
      <charset val="204"/>
    </font>
    <font>
      <b/>
      <sz val="12"/>
      <color rgb="FF000000"/>
      <name val="Arial Cyr"/>
      <charset val="204"/>
    </font>
    <font>
      <sz val="11"/>
      <color theme="1"/>
      <name val="Arial Cyr1"/>
      <charset val="204"/>
    </font>
    <font>
      <b/>
      <u/>
      <sz val="11"/>
      <color rgb="FF000000"/>
      <name val="Arial Cyr1"/>
      <charset val="204"/>
    </font>
    <font>
      <sz val="10"/>
      <color rgb="FF000000"/>
      <name val="Arial Cyr1"/>
      <charset val="204"/>
    </font>
    <font>
      <b/>
      <sz val="14"/>
      <color rgb="FF000000"/>
      <name val="Times New Roman Cyr"/>
      <charset val="204"/>
    </font>
    <font>
      <b/>
      <sz val="9"/>
      <color rgb="FF000000"/>
      <name val="Times New Roman Cyr"/>
      <charset val="204"/>
    </font>
    <font>
      <sz val="11"/>
      <color rgb="FF000000"/>
      <name val="Arial Cyr"/>
      <charset val="204"/>
    </font>
    <font>
      <u/>
      <sz val="10"/>
      <color rgb="FF000000"/>
      <name val="Arial Cyr"/>
      <charset val="204"/>
    </font>
    <font>
      <u/>
      <sz val="9"/>
      <color rgb="FF000000"/>
      <name val="Arial Cyr"/>
      <charset val="204"/>
    </font>
    <font>
      <u/>
      <sz val="12"/>
      <color rgb="FF000000"/>
      <name val="Arial Cyr"/>
      <charset val="204"/>
    </font>
    <font>
      <sz val="12"/>
      <name val="Arial Cyr1"/>
      <charset val="204"/>
    </font>
    <font>
      <b/>
      <i/>
      <sz val="20"/>
      <color rgb="FF000000"/>
      <name val="Arial Cyr"/>
      <charset val="204"/>
    </font>
    <font>
      <b/>
      <i/>
      <u/>
      <sz val="20"/>
      <color rgb="FF800000"/>
      <name val="Arial Cyr"/>
      <charset val="204"/>
    </font>
    <font>
      <b/>
      <sz val="11"/>
      <color rgb="FF000000"/>
      <name val="Times New Roman Cyr"/>
      <family val="1"/>
      <charset val="204"/>
    </font>
    <font>
      <b/>
      <sz val="11"/>
      <color rgb="FF000000"/>
      <name val="Arial Cyr"/>
      <family val="2"/>
      <charset val="204"/>
    </font>
    <font>
      <b/>
      <u/>
      <sz val="11"/>
      <color rgb="FF000000"/>
      <name val="Arial Cyr"/>
      <charset val="204"/>
    </font>
    <font>
      <b/>
      <sz val="12"/>
      <color rgb="FF000000"/>
      <name val="Times New Roman Cyr"/>
      <family val="1"/>
      <charset val="204"/>
    </font>
    <font>
      <b/>
      <sz val="12"/>
      <color rgb="FF000000"/>
      <name val="Times New Roman Cyr"/>
      <charset val="204"/>
    </font>
    <font>
      <b/>
      <u/>
      <sz val="10"/>
      <color rgb="FF000000"/>
      <name val="Arial Cyr"/>
      <charset val="204"/>
    </font>
    <font>
      <u val="double"/>
      <sz val="11"/>
      <color rgb="FF000000"/>
      <name val="Arial Cyr"/>
      <charset val="204"/>
    </font>
    <font>
      <u/>
      <sz val="11"/>
      <color rgb="FF000000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34"/>
        <bgColor indexed="43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99"/>
      </patternFill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9" fontId="2" fillId="0" borderId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0" fontId="2" fillId="0" borderId="0"/>
    <xf numFmtId="0" fontId="38" fillId="4" borderId="0" applyNumberFormat="0" applyBorder="0" applyAlignment="0" applyProtection="0"/>
    <xf numFmtId="0" fontId="38" fillId="14" borderId="0" applyNumberFormat="0" applyBorder="0" applyAlignment="0" applyProtection="0"/>
    <xf numFmtId="0" fontId="38" fillId="2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8" fillId="5" borderId="0" applyNumberFormat="0" applyBorder="0" applyAlignment="0" applyProtection="0"/>
    <xf numFmtId="0" fontId="38" fillId="18" borderId="0" applyNumberFormat="0" applyBorder="0" applyAlignment="0" applyProtection="0"/>
    <xf numFmtId="0" fontId="38" fillId="5" borderId="0" applyNumberFormat="0" applyBorder="0" applyAlignment="0" applyProtection="0"/>
    <xf numFmtId="0" fontId="39" fillId="18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13" fillId="0" borderId="0"/>
    <xf numFmtId="0" fontId="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8" fillId="0" borderId="0"/>
    <xf numFmtId="0" fontId="13" fillId="0" borderId="0"/>
    <xf numFmtId="0" fontId="1" fillId="0" borderId="0"/>
    <xf numFmtId="0" fontId="40" fillId="0" borderId="0"/>
    <xf numFmtId="0" fontId="2" fillId="0" borderId="0"/>
    <xf numFmtId="0" fontId="13" fillId="0" borderId="0"/>
    <xf numFmtId="9" fontId="2" fillId="0" borderId="0" applyFill="0" applyBorder="0" applyAlignment="0" applyProtection="0"/>
    <xf numFmtId="165" fontId="14" fillId="0" borderId="0" applyFill="0" applyBorder="0" applyAlignment="0" applyProtection="0"/>
    <xf numFmtId="0" fontId="70" fillId="0" borderId="0" applyNumberFormat="0" applyBorder="0" applyProtection="0"/>
    <xf numFmtId="0" fontId="89" fillId="0" borderId="0" applyNumberFormat="0" applyBorder="0" applyProtection="0"/>
    <xf numFmtId="9" fontId="92" fillId="0" borderId="0" applyFont="0" applyBorder="0" applyProtection="0"/>
  </cellStyleXfs>
  <cellXfs count="495">
    <xf numFmtId="0" fontId="0" fillId="0" borderId="0" xfId="0"/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164" fontId="9" fillId="4" borderId="4" xfId="3" applyFont="1" applyFill="1" applyBorder="1" applyAlignment="1">
      <alignment horizontal="center" vertical="center" textRotation="90" wrapText="1"/>
    </xf>
    <xf numFmtId="0" fontId="11" fillId="0" borderId="7" xfId="2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164" fontId="9" fillId="0" borderId="4" xfId="3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</xf>
    <xf numFmtId="1" fontId="12" fillId="0" borderId="1" xfId="4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4" fillId="4" borderId="11" xfId="0" applyNumberFormat="1" applyFont="1" applyFill="1" applyBorder="1" applyAlignment="1" applyProtection="1">
      <alignment horizontal="center" vertical="center"/>
    </xf>
    <xf numFmtId="165" fontId="6" fillId="4" borderId="3" xfId="0" applyNumberFormat="1" applyFont="1" applyFill="1" applyBorder="1" applyAlignment="1" applyProtection="1">
      <alignment horizontal="center" vertical="center"/>
    </xf>
    <xf numFmtId="165" fontId="4" fillId="4" borderId="4" xfId="0" applyNumberFormat="1" applyFont="1" applyFill="1" applyBorder="1" applyAlignment="1" applyProtection="1">
      <alignment horizontal="center" vertical="center"/>
    </xf>
    <xf numFmtId="0" fontId="0" fillId="0" borderId="4" xfId="0" applyBorder="1"/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5" fontId="11" fillId="0" borderId="4" xfId="2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1" fontId="12" fillId="0" borderId="1" xfId="4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65" fontId="4" fillId="7" borderId="11" xfId="0" applyNumberFormat="1" applyFont="1" applyFill="1" applyBorder="1" applyAlignment="1" applyProtection="1">
      <alignment horizontal="center" vertical="center"/>
    </xf>
    <xf numFmtId="165" fontId="6" fillId="7" borderId="3" xfId="0" applyNumberFormat="1" applyFont="1" applyFill="1" applyBorder="1" applyAlignment="1" applyProtection="1">
      <alignment horizontal="center" vertical="center"/>
    </xf>
    <xf numFmtId="165" fontId="4" fillId="7" borderId="4" xfId="0" applyNumberFormat="1" applyFont="1" applyFill="1" applyBorder="1" applyAlignment="1" applyProtection="1">
      <alignment horizontal="center" vertical="center"/>
    </xf>
    <xf numFmtId="0" fontId="0" fillId="0" borderId="4" xfId="0" applyFill="1" applyBorder="1"/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65" fontId="11" fillId="0" borderId="4" xfId="2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4" fillId="0" borderId="1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15" fillId="3" borderId="13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1" fontId="12" fillId="6" borderId="1" xfId="4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5" fillId="8" borderId="1" xfId="0" applyFont="1" applyFill="1" applyBorder="1" applyAlignment="1" applyProtection="1">
      <alignment horizontal="center" vertical="center"/>
    </xf>
    <xf numFmtId="165" fontId="4" fillId="9" borderId="11" xfId="0" applyNumberFormat="1" applyFont="1" applyFill="1" applyBorder="1" applyAlignment="1" applyProtection="1">
      <alignment horizontal="center" vertical="center"/>
    </xf>
    <xf numFmtId="165" fontId="6" fillId="9" borderId="3" xfId="0" applyNumberFormat="1" applyFont="1" applyFill="1" applyBorder="1" applyAlignment="1" applyProtection="1">
      <alignment horizontal="center" vertical="center"/>
    </xf>
    <xf numFmtId="165" fontId="4" fillId="9" borderId="4" xfId="0" applyNumberFormat="1" applyFont="1" applyFill="1" applyBorder="1" applyAlignment="1" applyProtection="1">
      <alignment horizontal="center" vertical="center"/>
    </xf>
    <xf numFmtId="165" fontId="0" fillId="6" borderId="4" xfId="0" applyNumberFormat="1" applyFill="1" applyBorder="1" applyAlignment="1">
      <alignment horizontal="center" vertical="center"/>
    </xf>
    <xf numFmtId="0" fontId="5" fillId="8" borderId="4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165" fontId="11" fillId="6" borderId="4" xfId="2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1" fontId="15" fillId="3" borderId="3" xfId="0" applyNumberFormat="1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/>
    </xf>
    <xf numFmtId="0" fontId="0" fillId="0" borderId="4" xfId="0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10" borderId="3" xfId="0" applyFont="1" applyFill="1" applyBorder="1" applyAlignment="1" applyProtection="1">
      <alignment vertical="center" wrapText="1"/>
    </xf>
    <xf numFmtId="0" fontId="0" fillId="0" borderId="12" xfId="0" applyBorder="1" applyAlignment="1">
      <alignment vertical="center" wrapText="1"/>
    </xf>
    <xf numFmtId="0" fontId="7" fillId="8" borderId="4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165" fontId="4" fillId="8" borderId="11" xfId="0" applyNumberFormat="1" applyFont="1" applyFill="1" applyBorder="1" applyAlignment="1" applyProtection="1">
      <alignment horizontal="center" vertical="center"/>
    </xf>
    <xf numFmtId="165" fontId="6" fillId="8" borderId="3" xfId="0" applyNumberFormat="1" applyFont="1" applyFill="1" applyBorder="1" applyAlignment="1" applyProtection="1">
      <alignment horizontal="center" vertical="center"/>
    </xf>
    <xf numFmtId="2" fontId="17" fillId="4" borderId="4" xfId="0" applyNumberFormat="1" applyFont="1" applyFill="1" applyBorder="1" applyAlignment="1" applyProtection="1">
      <alignment horizontal="center" vertical="center"/>
    </xf>
    <xf numFmtId="165" fontId="4" fillId="8" borderId="4" xfId="0" applyNumberFormat="1" applyFont="1" applyFill="1" applyBorder="1" applyAlignment="1" applyProtection="1">
      <alignment horizontal="center" vertical="center"/>
    </xf>
    <xf numFmtId="2" fontId="11" fillId="6" borderId="4" xfId="2" applyNumberFormat="1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horizontal="right" vertical="center" wrapText="1"/>
    </xf>
    <xf numFmtId="0" fontId="20" fillId="0" borderId="17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 applyProtection="1">
      <alignment horizontal="center" vertical="center"/>
    </xf>
    <xf numFmtId="165" fontId="6" fillId="0" borderId="3" xfId="0" applyNumberFormat="1" applyFont="1" applyFill="1" applyBorder="1" applyAlignment="1" applyProtection="1">
      <alignment horizontal="center" vertical="center"/>
    </xf>
    <xf numFmtId="165" fontId="21" fillId="0" borderId="4" xfId="0" applyNumberFormat="1" applyFont="1" applyFill="1" applyBorder="1" applyAlignment="1" applyProtection="1">
      <alignment horizontal="center" vertical="center"/>
    </xf>
    <xf numFmtId="165" fontId="17" fillId="0" borderId="4" xfId="0" applyNumberFormat="1" applyFont="1" applyFill="1" applyBorder="1" applyAlignment="1" applyProtection="1">
      <alignment horizontal="center" vertical="center"/>
    </xf>
    <xf numFmtId="165" fontId="4" fillId="0" borderId="4" xfId="0" applyNumberFormat="1" applyFont="1" applyFill="1" applyBorder="1" applyAlignment="1" applyProtection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6" fillId="0" borderId="8" xfId="0" applyNumberFormat="1" applyFont="1" applyFill="1" applyBorder="1" applyAlignment="1" applyProtection="1">
      <alignment horizontal="center" vertical="center"/>
      <protection locked="0"/>
    </xf>
    <xf numFmtId="166" fontId="4" fillId="0" borderId="9" xfId="0" applyNumberFormat="1" applyFont="1" applyFill="1" applyBorder="1" applyAlignment="1" applyProtection="1">
      <alignment horizontal="center" vertical="center"/>
      <protection locked="0"/>
    </xf>
    <xf numFmtId="166" fontId="18" fillId="0" borderId="9" xfId="0" applyNumberFormat="1" applyFont="1" applyFill="1" applyBorder="1" applyAlignment="1" applyProtection="1">
      <alignment horizontal="center" vertical="center"/>
      <protection locked="0"/>
    </xf>
    <xf numFmtId="166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 wrapText="1"/>
    </xf>
    <xf numFmtId="1" fontId="14" fillId="0" borderId="1" xfId="4" applyNumberFormat="1" applyFont="1" applyFill="1" applyBorder="1" applyAlignment="1">
      <alignment horizontal="center" vertical="center"/>
    </xf>
    <xf numFmtId="165" fontId="23" fillId="0" borderId="13" xfId="0" applyNumberFormat="1" applyFont="1" applyFill="1" applyBorder="1" applyAlignment="1" applyProtection="1">
      <alignment horizontal="center" vertical="center"/>
    </xf>
    <xf numFmtId="165" fontId="23" fillId="0" borderId="4" xfId="0" applyNumberFormat="1" applyFont="1" applyFill="1" applyBorder="1" applyAlignment="1" applyProtection="1">
      <alignment horizontal="center" vertical="center"/>
    </xf>
    <xf numFmtId="165" fontId="26" fillId="0" borderId="7" xfId="0" applyNumberFormat="1" applyFont="1" applyFill="1" applyBorder="1" applyAlignment="1" applyProtection="1">
      <alignment horizontal="center" vertical="center"/>
    </xf>
    <xf numFmtId="165" fontId="23" fillId="0" borderId="8" xfId="0" applyNumberFormat="1" applyFont="1" applyFill="1" applyBorder="1" applyAlignment="1" applyProtection="1">
      <alignment horizontal="center" vertical="center"/>
    </xf>
    <xf numFmtId="165" fontId="23" fillId="0" borderId="7" xfId="0" applyNumberFormat="1" applyFont="1" applyFill="1" applyBorder="1" applyAlignment="1" applyProtection="1">
      <alignment horizontal="center" vertical="center"/>
    </xf>
    <xf numFmtId="1" fontId="20" fillId="0" borderId="12" xfId="4" applyNumberFormat="1" applyFont="1" applyFill="1" applyBorder="1" applyAlignment="1">
      <alignment horizontal="center" vertical="center"/>
    </xf>
    <xf numFmtId="1" fontId="14" fillId="0" borderId="3" xfId="4" applyNumberFormat="1" applyFont="1" applyFill="1" applyBorder="1" applyAlignment="1">
      <alignment horizontal="center" vertical="center"/>
    </xf>
    <xf numFmtId="1" fontId="20" fillId="0" borderId="4" xfId="4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10" xfId="0" applyFont="1" applyFill="1" applyBorder="1" applyAlignment="1" applyProtection="1">
      <alignment horizontal="right" vertical="center" wrapText="1"/>
    </xf>
    <xf numFmtId="0" fontId="28" fillId="0" borderId="4" xfId="0" applyFont="1" applyBorder="1" applyAlignment="1">
      <alignment horizontal="right" vertical="center" wrapText="1"/>
    </xf>
    <xf numFmtId="165" fontId="29" fillId="0" borderId="4" xfId="0" applyNumberFormat="1" applyFont="1" applyFill="1" applyBorder="1" applyAlignment="1" applyProtection="1">
      <alignment horizontal="center" vertical="center"/>
    </xf>
    <xf numFmtId="165" fontId="30" fillId="0" borderId="4" xfId="0" applyNumberFormat="1" applyFont="1" applyFill="1" applyBorder="1" applyAlignment="1" applyProtection="1">
      <alignment horizontal="center" vertical="center"/>
    </xf>
    <xf numFmtId="2" fontId="30" fillId="0" borderId="4" xfId="0" applyNumberFormat="1" applyFont="1" applyFill="1" applyBorder="1" applyAlignment="1" applyProtection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ill="1" applyBorder="1"/>
    <xf numFmtId="0" fontId="27" fillId="0" borderId="4" xfId="0" applyFont="1" applyFill="1" applyBorder="1" applyAlignment="1" applyProtection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2" fontId="0" fillId="0" borderId="4" xfId="0" applyNumberFormat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Border="1"/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11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2" applyFont="1" applyBorder="1" applyAlignment="1">
      <alignment horizontal="center" vertical="center"/>
    </xf>
    <xf numFmtId="0" fontId="36" fillId="11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2" fontId="7" fillId="11" borderId="10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2" fontId="11" fillId="12" borderId="4" xfId="2" applyNumberFormat="1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11" fillId="0" borderId="4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6" xfId="0" applyBorder="1" applyAlignment="1">
      <alignment wrapText="1"/>
    </xf>
    <xf numFmtId="166" fontId="11" fillId="0" borderId="4" xfId="1" applyNumberFormat="1" applyFont="1" applyFill="1" applyBorder="1" applyAlignment="1">
      <alignment horizontal="center" vertical="center"/>
    </xf>
    <xf numFmtId="166" fontId="11" fillId="11" borderId="4" xfId="1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35" fillId="11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2" fontId="14" fillId="0" borderId="4" xfId="0" applyNumberFormat="1" applyFont="1" applyFill="1" applyBorder="1" applyAlignment="1">
      <alignment horizontal="center" vertical="center"/>
    </xf>
    <xf numFmtId="2" fontId="14" fillId="11" borderId="4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65" fontId="0" fillId="13" borderId="4" xfId="0" applyNumberFormat="1" applyFill="1" applyBorder="1" applyAlignment="1">
      <alignment horizontal="center" vertical="center"/>
    </xf>
    <xf numFmtId="0" fontId="1" fillId="0" borderId="4" xfId="2" applyFill="1" applyBorder="1"/>
    <xf numFmtId="0" fontId="3" fillId="2" borderId="0" xfId="0" applyFont="1" applyFill="1" applyBorder="1" applyAlignment="1" applyProtection="1">
      <alignment horizontal="center"/>
    </xf>
    <xf numFmtId="0" fontId="44" fillId="2" borderId="28" xfId="0" applyFont="1" applyFill="1" applyBorder="1" applyAlignment="1" applyProtection="1">
      <alignment horizontal="left" vertical="center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5" borderId="31" xfId="0" applyFont="1" applyFill="1" applyBorder="1" applyAlignment="1" applyProtection="1">
      <alignment horizontal="center" vertical="center" wrapText="1"/>
    </xf>
    <xf numFmtId="0" fontId="45" fillId="2" borderId="31" xfId="0" applyFont="1" applyFill="1" applyBorder="1" applyAlignment="1" applyProtection="1">
      <alignment horizontal="center" vertical="center" textRotation="90" wrapText="1"/>
    </xf>
    <xf numFmtId="0" fontId="46" fillId="2" borderId="31" xfId="0" applyFont="1" applyFill="1" applyBorder="1" applyAlignment="1" applyProtection="1">
      <alignment horizontal="center" vertical="center" textRotation="90" wrapText="1"/>
    </xf>
    <xf numFmtId="0" fontId="45" fillId="2" borderId="32" xfId="0" applyFont="1" applyFill="1" applyBorder="1" applyAlignment="1" applyProtection="1">
      <alignment horizontal="center" vertical="center" textRotation="90" wrapText="1"/>
    </xf>
    <xf numFmtId="0" fontId="45" fillId="2" borderId="2" xfId="0" applyFont="1" applyFill="1" applyBorder="1" applyAlignment="1" applyProtection="1">
      <alignment horizontal="center" vertical="center" textRotation="90" wrapText="1"/>
    </xf>
    <xf numFmtId="0" fontId="45" fillId="2" borderId="4" xfId="0" applyFont="1" applyFill="1" applyBorder="1" applyAlignment="1" applyProtection="1">
      <alignment horizontal="center" vertical="center" textRotation="90" wrapText="1"/>
    </xf>
    <xf numFmtId="0" fontId="45" fillId="2" borderId="1" xfId="0" applyFont="1" applyFill="1" applyBorder="1" applyAlignment="1" applyProtection="1">
      <alignment horizontal="center" vertical="center" wrapText="1"/>
    </xf>
    <xf numFmtId="0" fontId="45" fillId="5" borderId="1" xfId="0" applyFont="1" applyFill="1" applyBorder="1" applyAlignment="1" applyProtection="1">
      <alignment horizontal="center" vertical="center" wrapText="1"/>
    </xf>
    <xf numFmtId="0" fontId="45" fillId="2" borderId="3" xfId="0" applyFont="1" applyFill="1" applyBorder="1" applyAlignment="1" applyProtection="1">
      <alignment horizontal="center" vertical="center" wrapText="1"/>
    </xf>
    <xf numFmtId="0" fontId="45" fillId="2" borderId="13" xfId="0" applyFont="1" applyFill="1" applyBorder="1" applyAlignment="1" applyProtection="1">
      <alignment horizontal="center" vertical="center" wrapText="1"/>
    </xf>
    <xf numFmtId="0" fontId="47" fillId="2" borderId="4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/>
    </xf>
    <xf numFmtId="1" fontId="12" fillId="0" borderId="1" xfId="35" applyNumberFormat="1" applyFont="1" applyFill="1" applyBorder="1" applyAlignment="1">
      <alignment horizontal="center"/>
    </xf>
    <xf numFmtId="0" fontId="4" fillId="5" borderId="33" xfId="0" applyFont="1" applyFill="1" applyBorder="1" applyAlignment="1" applyProtection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0" fillId="0" borderId="1" xfId="0" applyFont="1" applyBorder="1"/>
    <xf numFmtId="0" fontId="45" fillId="5" borderId="18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5" fillId="6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vertical="center"/>
    </xf>
    <xf numFmtId="1" fontId="12" fillId="23" borderId="1" xfId="35" applyNumberFormat="1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left" vertical="center"/>
    </xf>
    <xf numFmtId="1" fontId="12" fillId="0" borderId="1" xfId="35" applyNumberFormat="1" applyFont="1" applyBorder="1" applyAlignment="1">
      <alignment horizontal="center"/>
    </xf>
    <xf numFmtId="0" fontId="45" fillId="0" borderId="4" xfId="0" applyFont="1" applyFill="1" applyBorder="1" applyAlignment="1">
      <alignment horizontal="center" vertical="center"/>
    </xf>
    <xf numFmtId="1" fontId="12" fillId="23" borderId="1" xfId="35" applyNumberFormat="1" applyFont="1" applyFill="1" applyBorder="1" applyAlignment="1">
      <alignment horizontal="center" vertical="center"/>
    </xf>
    <xf numFmtId="0" fontId="46" fillId="3" borderId="1" xfId="0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4" fillId="24" borderId="30" xfId="0" applyFont="1" applyFill="1" applyBorder="1" applyAlignment="1" applyProtection="1">
      <alignment horizontal="center" vertical="center" wrapText="1"/>
    </xf>
    <xf numFmtId="167" fontId="4" fillId="24" borderId="40" xfId="0" applyNumberFormat="1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 wrapText="1"/>
    </xf>
    <xf numFmtId="9" fontId="4" fillId="0" borderId="8" xfId="0" applyNumberFormat="1" applyFont="1" applyFill="1" applyBorder="1" applyAlignment="1" applyProtection="1">
      <alignment horizontal="center" vertical="center"/>
    </xf>
    <xf numFmtId="166" fontId="18" fillId="2" borderId="8" xfId="0" applyNumberFormat="1" applyFont="1" applyFill="1" applyBorder="1" applyAlignment="1" applyProtection="1">
      <alignment horizontal="center" vertical="center"/>
    </xf>
    <xf numFmtId="10" fontId="18" fillId="2" borderId="8" xfId="0" applyNumberFormat="1" applyFont="1" applyFill="1" applyBorder="1" applyAlignment="1" applyProtection="1">
      <alignment horizontal="center" vertical="center"/>
    </xf>
    <xf numFmtId="166" fontId="18" fillId="2" borderId="9" xfId="0" applyNumberFormat="1" applyFont="1" applyFill="1" applyBorder="1" applyAlignment="1" applyProtection="1">
      <alignment horizontal="center" vertical="center"/>
    </xf>
    <xf numFmtId="166" fontId="18" fillId="2" borderId="34" xfId="0" applyNumberFormat="1" applyFont="1" applyFill="1" applyBorder="1" applyAlignment="1" applyProtection="1">
      <alignment horizontal="center" vertical="center"/>
    </xf>
    <xf numFmtId="166" fontId="18" fillId="2" borderId="4" xfId="0" applyNumberFormat="1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right" vertical="center" wrapText="1"/>
    </xf>
    <xf numFmtId="0" fontId="23" fillId="0" borderId="42" xfId="0" applyFont="1" applyFill="1" applyBorder="1" applyAlignment="1" applyProtection="1">
      <alignment horizontal="right" vertical="center" wrapText="1"/>
    </xf>
    <xf numFmtId="0" fontId="23" fillId="0" borderId="43" xfId="0" applyFont="1" applyFill="1" applyBorder="1" applyAlignment="1" applyProtection="1">
      <alignment horizontal="right" vertical="center" wrapText="1"/>
    </xf>
    <xf numFmtId="167" fontId="23" fillId="0" borderId="40" xfId="0" applyNumberFormat="1" applyFont="1" applyFill="1" applyBorder="1" applyAlignment="1" applyProtection="1">
      <alignment horizontal="center" vertical="center"/>
    </xf>
    <xf numFmtId="0" fontId="50" fillId="0" borderId="1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right" vertical="center" wrapText="1"/>
    </xf>
    <xf numFmtId="0" fontId="52" fillId="0" borderId="0" xfId="0" applyFont="1"/>
    <xf numFmtId="0" fontId="0" fillId="0" borderId="0" xfId="0" applyFont="1" applyBorder="1"/>
    <xf numFmtId="0" fontId="53" fillId="0" borderId="0" xfId="0" applyFont="1" applyBorder="1"/>
    <xf numFmtId="0" fontId="54" fillId="0" borderId="7" xfId="0" applyFont="1" applyBorder="1"/>
    <xf numFmtId="0" fontId="54" fillId="2" borderId="4" xfId="0" applyFont="1" applyFill="1" applyBorder="1" applyAlignment="1" applyProtection="1">
      <alignment horizontal="left" vertical="center" wrapText="1"/>
    </xf>
    <xf numFmtId="165" fontId="0" fillId="0" borderId="0" xfId="0" applyNumberFormat="1" applyBorder="1"/>
    <xf numFmtId="0" fontId="55" fillId="2" borderId="0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/>
    <xf numFmtId="0" fontId="3" fillId="0" borderId="0" xfId="0" applyFont="1" applyFill="1" applyBorder="1" applyAlignment="1" applyProtection="1">
      <alignment horizontal="center"/>
    </xf>
    <xf numFmtId="0" fontId="57" fillId="2" borderId="31" xfId="0" applyFont="1" applyFill="1" applyBorder="1" applyAlignment="1" applyProtection="1">
      <alignment horizontal="center" vertical="center" textRotation="90" wrapText="1"/>
    </xf>
    <xf numFmtId="1" fontId="35" fillId="0" borderId="1" xfId="35" applyNumberFormat="1" applyFont="1" applyFill="1" applyBorder="1" applyAlignment="1">
      <alignment horizontal="center"/>
    </xf>
    <xf numFmtId="165" fontId="4" fillId="5" borderId="33" xfId="0" applyNumberFormat="1" applyFont="1" applyFill="1" applyBorder="1" applyAlignment="1" applyProtection="1">
      <alignment horizontal="center" vertical="center"/>
    </xf>
    <xf numFmtId="165" fontId="30" fillId="0" borderId="33" xfId="0" applyNumberFormat="1" applyFont="1" applyFill="1" applyBorder="1" applyAlignment="1" applyProtection="1">
      <alignment horizontal="center" vertical="center"/>
    </xf>
    <xf numFmtId="2" fontId="4" fillId="5" borderId="33" xfId="0" applyNumberFormat="1" applyFont="1" applyFill="1" applyBorder="1" applyAlignment="1" applyProtection="1">
      <alignment horizontal="center" vertical="center"/>
    </xf>
    <xf numFmtId="2" fontId="30" fillId="0" borderId="33" xfId="0" applyNumberFormat="1" applyFont="1" applyFill="1" applyBorder="1" applyAlignment="1" applyProtection="1">
      <alignment horizontal="center" vertical="center"/>
    </xf>
    <xf numFmtId="0" fontId="4" fillId="8" borderId="13" xfId="0" applyFont="1" applyFill="1" applyBorder="1" applyAlignment="1" applyProtection="1">
      <alignment horizontal="center" vertical="center"/>
    </xf>
    <xf numFmtId="0" fontId="4" fillId="8" borderId="13" xfId="0" applyFont="1" applyFill="1" applyBorder="1" applyAlignment="1" applyProtection="1">
      <alignment vertical="center"/>
    </xf>
    <xf numFmtId="1" fontId="35" fillId="25" borderId="1" xfId="35" applyNumberFormat="1" applyFont="1" applyFill="1" applyBorder="1" applyAlignment="1">
      <alignment horizontal="center" vertical="center"/>
    </xf>
    <xf numFmtId="165" fontId="4" fillId="26" borderId="33" xfId="0" applyNumberFormat="1" applyFont="1" applyFill="1" applyBorder="1" applyAlignment="1" applyProtection="1">
      <alignment horizontal="center" vertical="center"/>
    </xf>
    <xf numFmtId="2" fontId="4" fillId="26" borderId="33" xfId="0" applyNumberFormat="1" applyFont="1" applyFill="1" applyBorder="1" applyAlignment="1" applyProtection="1">
      <alignment horizontal="center" vertical="center"/>
    </xf>
    <xf numFmtId="165" fontId="4" fillId="6" borderId="33" xfId="0" applyNumberFormat="1" applyFont="1" applyFill="1" applyBorder="1" applyAlignment="1" applyProtection="1">
      <alignment horizontal="center" vertical="center"/>
    </xf>
    <xf numFmtId="1" fontId="35" fillId="0" borderId="1" xfId="35" applyNumberFormat="1" applyFont="1" applyBorder="1" applyAlignment="1">
      <alignment horizontal="center"/>
    </xf>
    <xf numFmtId="0" fontId="23" fillId="0" borderId="45" xfId="0" applyFont="1" applyFill="1" applyBorder="1" applyAlignment="1" applyProtection="1">
      <alignment horizontal="right" vertical="center" wrapText="1"/>
    </xf>
    <xf numFmtId="0" fontId="54" fillId="0" borderId="46" xfId="0" applyFont="1" applyBorder="1" applyAlignment="1">
      <alignment horizontal="center" vertical="center"/>
    </xf>
    <xf numFmtId="0" fontId="0" fillId="0" borderId="23" xfId="0" applyBorder="1"/>
    <xf numFmtId="0" fontId="53" fillId="0" borderId="24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8" fillId="0" borderId="4" xfId="0" applyFont="1" applyBorder="1" applyAlignment="1">
      <alignment horizontal="center" vertical="center"/>
    </xf>
    <xf numFmtId="0" fontId="54" fillId="2" borderId="10" xfId="0" applyFont="1" applyFill="1" applyBorder="1" applyAlignment="1" applyProtection="1">
      <alignment horizontal="left" vertical="center" wrapText="1"/>
    </xf>
    <xf numFmtId="0" fontId="54" fillId="0" borderId="10" xfId="0" applyFont="1" applyBorder="1" applyAlignment="1">
      <alignment wrapText="1"/>
    </xf>
    <xf numFmtId="0" fontId="54" fillId="0" borderId="4" xfId="0" applyFont="1" applyBorder="1" applyAlignment="1">
      <alignment wrapText="1"/>
    </xf>
    <xf numFmtId="0" fontId="44" fillId="2" borderId="0" xfId="0" applyFont="1" applyFill="1" applyBorder="1" applyAlignment="1" applyProtection="1">
      <alignment horizontal="left"/>
    </xf>
    <xf numFmtId="0" fontId="6" fillId="0" borderId="1" xfId="0" applyFont="1" applyBorder="1" applyAlignment="1">
      <alignment horizontal="center" vertical="center" wrapText="1"/>
    </xf>
    <xf numFmtId="0" fontId="45" fillId="2" borderId="29" xfId="0" applyFont="1" applyFill="1" applyBorder="1" applyAlignment="1" applyProtection="1">
      <alignment horizontal="center" vertical="center" textRotation="90" wrapText="1"/>
    </xf>
    <xf numFmtId="0" fontId="45" fillId="2" borderId="1" xfId="0" applyFont="1" applyFill="1" applyBorder="1" applyAlignment="1" applyProtection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45" fillId="2" borderId="33" xfId="0" applyFont="1" applyFill="1" applyBorder="1" applyAlignment="1" applyProtection="1">
      <alignment horizontal="center" vertical="center" wrapText="1"/>
    </xf>
    <xf numFmtId="0" fontId="47" fillId="2" borderId="38" xfId="0" applyFont="1" applyFill="1" applyBorder="1" applyAlignment="1" applyProtection="1">
      <alignment horizontal="center" vertical="center" wrapText="1"/>
    </xf>
    <xf numFmtId="0" fontId="4" fillId="5" borderId="47" xfId="0" applyFont="1" applyFill="1" applyBorder="1" applyAlignment="1" applyProtection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vertical="center"/>
    </xf>
    <xf numFmtId="0" fontId="4" fillId="5" borderId="1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48" xfId="0" applyFont="1" applyFill="1" applyBorder="1" applyAlignment="1" applyProtection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9" fontId="4" fillId="0" borderId="9" xfId="0" applyNumberFormat="1" applyFont="1" applyFill="1" applyBorder="1" applyAlignment="1" applyProtection="1">
      <alignment horizontal="center" vertical="center"/>
    </xf>
    <xf numFmtId="166" fontId="23" fillId="2" borderId="4" xfId="0" applyNumberFormat="1" applyFont="1" applyFill="1" applyBorder="1" applyAlignment="1" applyProtection="1">
      <alignment horizontal="center" vertical="center"/>
    </xf>
    <xf numFmtId="167" fontId="61" fillId="0" borderId="50" xfId="0" applyNumberFormat="1" applyFont="1" applyFill="1" applyBorder="1" applyAlignment="1" applyProtection="1">
      <alignment horizontal="left" wrapText="1"/>
    </xf>
    <xf numFmtId="0" fontId="4" fillId="26" borderId="4" xfId="0" applyFont="1" applyFill="1" applyBorder="1" applyAlignment="1" applyProtection="1">
      <alignment horizontal="center" vertical="center" wrapText="1"/>
    </xf>
    <xf numFmtId="165" fontId="4" fillId="6" borderId="4" xfId="0" applyNumberFormat="1" applyFont="1" applyFill="1" applyBorder="1" applyAlignment="1" applyProtection="1">
      <alignment horizontal="center" vertical="center"/>
    </xf>
    <xf numFmtId="0" fontId="63" fillId="0" borderId="15" xfId="0" applyFont="1" applyFill="1" applyBorder="1" applyAlignment="1" applyProtection="1">
      <alignment horizontal="right" vertical="center" wrapText="1"/>
    </xf>
    <xf numFmtId="0" fontId="63" fillId="0" borderId="19" xfId="0" applyFont="1" applyFill="1" applyBorder="1" applyAlignment="1" applyProtection="1">
      <alignment horizontal="right" vertical="center" wrapText="1"/>
    </xf>
    <xf numFmtId="0" fontId="63" fillId="0" borderId="6" xfId="0" applyFont="1" applyFill="1" applyBorder="1" applyAlignment="1" applyProtection="1">
      <alignment horizontal="right" vertical="center" wrapText="1"/>
    </xf>
    <xf numFmtId="165" fontId="0" fillId="0" borderId="0" xfId="0" applyNumberFormat="1" applyFont="1"/>
    <xf numFmtId="165" fontId="23" fillId="0" borderId="10" xfId="0" applyNumberFormat="1" applyFont="1" applyFill="1" applyBorder="1" applyAlignment="1" applyProtection="1">
      <alignment horizontal="center" vertical="center"/>
    </xf>
    <xf numFmtId="0" fontId="64" fillId="27" borderId="1" xfId="0" applyFont="1" applyFill="1" applyBorder="1" applyAlignment="1" applyProtection="1">
      <alignment horizontal="center" vertical="center" wrapText="1"/>
    </xf>
    <xf numFmtId="166" fontId="53" fillId="27" borderId="37" xfId="1" applyNumberFormat="1" applyFont="1" applyFill="1" applyBorder="1" applyAlignment="1" applyProtection="1">
      <alignment horizontal="center" vertical="center"/>
    </xf>
    <xf numFmtId="166" fontId="53" fillId="27" borderId="36" xfId="1" applyNumberFormat="1" applyFont="1" applyFill="1" applyBorder="1" applyAlignment="1" applyProtection="1">
      <alignment horizontal="center" vertical="center" wrapText="1"/>
    </xf>
    <xf numFmtId="166" fontId="53" fillId="27" borderId="38" xfId="1" applyNumberFormat="1" applyFont="1" applyFill="1" applyBorder="1" applyAlignment="1" applyProtection="1">
      <alignment horizontal="center" vertical="center"/>
    </xf>
    <xf numFmtId="166" fontId="53" fillId="27" borderId="4" xfId="1" applyNumberFormat="1" applyFont="1" applyFill="1" applyBorder="1" applyAlignment="1" applyProtection="1">
      <alignment horizontal="center" vertical="center"/>
    </xf>
    <xf numFmtId="166" fontId="53" fillId="27" borderId="51" xfId="1" applyNumberFormat="1" applyFont="1" applyFill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right" vertical="center"/>
    </xf>
    <xf numFmtId="0" fontId="54" fillId="0" borderId="53" xfId="0" applyFont="1" applyFill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65" fillId="0" borderId="15" xfId="0" applyFont="1" applyFill="1" applyBorder="1" applyAlignment="1" applyProtection="1">
      <alignment horizontal="right" vertical="center" wrapText="1"/>
    </xf>
    <xf numFmtId="0" fontId="65" fillId="0" borderId="19" xfId="0" applyFont="1" applyFill="1" applyBorder="1" applyAlignment="1" applyProtection="1">
      <alignment horizontal="right" vertical="center" wrapText="1"/>
    </xf>
    <xf numFmtId="0" fontId="65" fillId="0" borderId="6" xfId="0" applyFont="1" applyFill="1" applyBorder="1" applyAlignment="1" applyProtection="1">
      <alignment horizontal="right" vertical="center" wrapText="1"/>
    </xf>
    <xf numFmtId="0" fontId="0" fillId="0" borderId="0" xfId="0" applyFont="1" applyFill="1" applyBorder="1"/>
    <xf numFmtId="0" fontId="35" fillId="2" borderId="4" xfId="0" applyFont="1" applyFill="1" applyBorder="1" applyAlignment="1">
      <alignment horizontal="right" vertical="center"/>
    </xf>
    <xf numFmtId="165" fontId="0" fillId="0" borderId="4" xfId="0" applyNumberFormat="1" applyBorder="1"/>
    <xf numFmtId="166" fontId="67" fillId="0" borderId="4" xfId="0" applyNumberFormat="1" applyFont="1" applyBorder="1" applyAlignment="1">
      <alignment vertical="center" wrapText="1"/>
    </xf>
    <xf numFmtId="166" fontId="0" fillId="0" borderId="4" xfId="0" applyNumberFormat="1" applyBorder="1" applyAlignment="1">
      <alignment vertical="center" wrapText="1"/>
    </xf>
    <xf numFmtId="0" fontId="54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165" fontId="4" fillId="5" borderId="47" xfId="0" applyNumberFormat="1" applyFont="1" applyFill="1" applyBorder="1" applyAlignment="1" applyProtection="1">
      <alignment horizontal="center" vertical="center"/>
    </xf>
    <xf numFmtId="165" fontId="4" fillId="0" borderId="47" xfId="0" applyNumberFormat="1" applyFont="1" applyFill="1" applyBorder="1" applyAlignment="1" applyProtection="1">
      <alignment horizontal="center" vertical="center"/>
    </xf>
    <xf numFmtId="165" fontId="4" fillId="6" borderId="47" xfId="0" applyNumberFormat="1" applyFont="1" applyFill="1" applyBorder="1" applyAlignment="1" applyProtection="1">
      <alignment horizontal="center" vertical="center"/>
    </xf>
    <xf numFmtId="166" fontId="4" fillId="2" borderId="8" xfId="0" applyNumberFormat="1" applyFont="1" applyFill="1" applyBorder="1" applyAlignment="1" applyProtection="1">
      <alignment horizontal="center" vertical="center"/>
    </xf>
    <xf numFmtId="166" fontId="68" fillId="2" borderId="56" xfId="1" applyNumberFormat="1" applyFont="1" applyFill="1" applyBorder="1" applyAlignment="1" applyProtection="1">
      <alignment horizontal="center" vertical="center"/>
    </xf>
    <xf numFmtId="0" fontId="64" fillId="27" borderId="8" xfId="0" applyFont="1" applyFill="1" applyBorder="1" applyAlignment="1" applyProtection="1">
      <alignment horizontal="center" vertical="center" wrapText="1"/>
    </xf>
    <xf numFmtId="166" fontId="53" fillId="27" borderId="36" xfId="1" applyNumberFormat="1" applyFont="1" applyFill="1" applyBorder="1" applyAlignment="1" applyProtection="1">
      <alignment horizontal="center" vertical="center"/>
    </xf>
    <xf numFmtId="0" fontId="69" fillId="0" borderId="15" xfId="0" applyFont="1" applyFill="1" applyBorder="1" applyAlignment="1" applyProtection="1">
      <alignment horizontal="right" vertical="center" wrapText="1"/>
    </xf>
    <xf numFmtId="0" fontId="69" fillId="0" borderId="19" xfId="0" applyFont="1" applyFill="1" applyBorder="1" applyAlignment="1" applyProtection="1">
      <alignment horizontal="right" vertical="center" wrapText="1"/>
    </xf>
    <xf numFmtId="0" fontId="69" fillId="0" borderId="6" xfId="0" applyFont="1" applyFill="1" applyBorder="1" applyAlignment="1" applyProtection="1">
      <alignment horizontal="right" vertical="center" wrapText="1"/>
    </xf>
    <xf numFmtId="0" fontId="14" fillId="2" borderId="4" xfId="0" applyFont="1" applyFill="1" applyBorder="1" applyAlignment="1">
      <alignment horizontal="right" vertical="center"/>
    </xf>
    <xf numFmtId="165" fontId="0" fillId="0" borderId="15" xfId="0" applyNumberFormat="1" applyBorder="1"/>
    <xf numFmtId="165" fontId="0" fillId="0" borderId="4" xfId="0" applyNumberFormat="1" applyBorder="1" applyAlignment="1">
      <alignment vertical="center" wrapText="1"/>
    </xf>
    <xf numFmtId="0" fontId="45" fillId="2" borderId="1" xfId="0" applyFont="1" applyFill="1" applyBorder="1" applyAlignment="1" applyProtection="1">
      <alignment horizontal="center" vertical="center"/>
    </xf>
    <xf numFmtId="0" fontId="45" fillId="2" borderId="3" xfId="0" applyFont="1" applyFill="1" applyBorder="1" applyAlignment="1" applyProtection="1">
      <alignment horizontal="center" vertical="center"/>
    </xf>
    <xf numFmtId="166" fontId="0" fillId="0" borderId="15" xfId="0" applyNumberFormat="1" applyBorder="1" applyAlignment="1">
      <alignment vertical="center" wrapText="1"/>
    </xf>
    <xf numFmtId="0" fontId="0" fillId="0" borderId="0" xfId="0" applyFont="1"/>
    <xf numFmtId="0" fontId="0" fillId="0" borderId="0" xfId="0" applyFont="1" applyBorder="1" applyAlignment="1"/>
    <xf numFmtId="0" fontId="64" fillId="0" borderId="15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6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3" fillId="0" borderId="4" xfId="0" applyFont="1" applyBorder="1"/>
    <xf numFmtId="0" fontId="0" fillId="0" borderId="0" xfId="0" applyBorder="1" applyAlignment="1"/>
    <xf numFmtId="0" fontId="71" fillId="0" borderId="0" xfId="39" applyFont="1" applyFill="1" applyAlignment="1">
      <alignment horizontal="center" vertical="center" wrapText="1"/>
    </xf>
    <xf numFmtId="0" fontId="73" fillId="0" borderId="0" xfId="39" applyFont="1" applyFill="1" applyAlignment="1">
      <alignment horizontal="left" vertical="center"/>
    </xf>
    <xf numFmtId="0" fontId="70" fillId="0" borderId="0" xfId="39" applyFont="1" applyFill="1" applyAlignment="1"/>
    <xf numFmtId="0" fontId="74" fillId="0" borderId="57" xfId="39" applyFont="1" applyFill="1" applyBorder="1" applyAlignment="1">
      <alignment horizontal="center" vertical="center" wrapText="1"/>
    </xf>
    <xf numFmtId="0" fontId="75" fillId="28" borderId="58" xfId="0" applyFont="1" applyFill="1" applyBorder="1" applyAlignment="1" applyProtection="1">
      <alignment horizontal="center" vertical="center" wrapText="1"/>
    </xf>
    <xf numFmtId="0" fontId="74" fillId="0" borderId="59" xfId="39" applyFont="1" applyFill="1" applyBorder="1" applyAlignment="1">
      <alignment horizontal="center" vertical="center" wrapText="1"/>
    </xf>
    <xf numFmtId="0" fontId="74" fillId="0" borderId="59" xfId="39" applyFont="1" applyFill="1" applyBorder="1" applyAlignment="1">
      <alignment horizontal="center" vertical="center"/>
    </xf>
    <xf numFmtId="0" fontId="78" fillId="0" borderId="59" xfId="39" applyFont="1" applyFill="1" applyBorder="1" applyAlignment="1">
      <alignment horizontal="center" vertical="center" wrapText="1"/>
    </xf>
    <xf numFmtId="0" fontId="80" fillId="28" borderId="59" xfId="39" applyFont="1" applyFill="1" applyBorder="1" applyAlignment="1">
      <alignment horizontal="center" vertical="center" wrapText="1"/>
    </xf>
    <xf numFmtId="0" fontId="81" fillId="0" borderId="59" xfId="39" applyFont="1" applyFill="1" applyBorder="1" applyAlignment="1">
      <alignment horizontal="center" vertical="center" wrapText="1"/>
    </xf>
    <xf numFmtId="0" fontId="82" fillId="28" borderId="59" xfId="39" applyFont="1" applyFill="1" applyBorder="1" applyAlignment="1">
      <alignment horizontal="center" vertical="center" wrapText="1"/>
    </xf>
    <xf numFmtId="0" fontId="80" fillId="28" borderId="59" xfId="39" applyFont="1" applyFill="1" applyBorder="1" applyAlignment="1">
      <alignment horizontal="center" vertical="center"/>
    </xf>
    <xf numFmtId="0" fontId="80" fillId="0" borderId="59" xfId="39" applyFont="1" applyFill="1" applyBorder="1" applyAlignment="1">
      <alignment horizontal="center" vertical="center" wrapText="1"/>
    </xf>
    <xf numFmtId="0" fontId="80" fillId="28" borderId="59" xfId="39" applyFont="1" applyFill="1" applyBorder="1" applyAlignment="1">
      <alignment horizontal="center" vertical="center"/>
    </xf>
    <xf numFmtId="0" fontId="81" fillId="0" borderId="60" xfId="39" applyFont="1" applyFill="1" applyBorder="1" applyAlignment="1">
      <alignment horizontal="center" vertical="center" wrapText="1"/>
    </xf>
    <xf numFmtId="0" fontId="73" fillId="0" borderId="61" xfId="39" applyFont="1" applyFill="1" applyBorder="1" applyAlignment="1">
      <alignment vertical="center"/>
    </xf>
    <xf numFmtId="0" fontId="83" fillId="28" borderId="61" xfId="39" applyFont="1" applyFill="1" applyBorder="1" applyAlignment="1">
      <alignment horizontal="center" vertical="center"/>
    </xf>
    <xf numFmtId="165" fontId="84" fillId="29" borderId="61" xfId="39" applyNumberFormat="1" applyFont="1" applyFill="1" applyBorder="1" applyAlignment="1">
      <alignment horizontal="center" vertical="center"/>
    </xf>
    <xf numFmtId="165" fontId="84" fillId="29" borderId="62" xfId="39" applyNumberFormat="1" applyFont="1" applyFill="1" applyBorder="1" applyAlignment="1">
      <alignment horizontal="center" vertical="center"/>
    </xf>
    <xf numFmtId="0" fontId="83" fillId="0" borderId="61" xfId="39" applyFont="1" applyFill="1" applyBorder="1" applyAlignment="1">
      <alignment horizontal="center" vertical="center"/>
    </xf>
    <xf numFmtId="165" fontId="84" fillId="29" borderId="63" xfId="39" applyNumberFormat="1" applyFont="1" applyFill="1" applyBorder="1" applyAlignment="1">
      <alignment horizontal="center" vertical="center"/>
    </xf>
    <xf numFmtId="1" fontId="84" fillId="0" borderId="61" xfId="39" applyNumberFormat="1" applyFont="1" applyFill="1" applyBorder="1" applyAlignment="1">
      <alignment horizontal="center" vertical="center"/>
    </xf>
    <xf numFmtId="1" fontId="83" fillId="28" borderId="59" xfId="39" applyNumberFormat="1" applyFont="1" applyFill="1" applyBorder="1" applyAlignment="1">
      <alignment horizontal="center" vertical="center"/>
    </xf>
    <xf numFmtId="165" fontId="84" fillId="29" borderId="59" xfId="39" applyNumberFormat="1" applyFont="1" applyFill="1" applyBorder="1" applyAlignment="1">
      <alignment horizontal="center" vertical="center"/>
    </xf>
    <xf numFmtId="0" fontId="73" fillId="0" borderId="59" xfId="39" applyFont="1" applyFill="1" applyBorder="1" applyAlignment="1">
      <alignment vertical="center"/>
    </xf>
    <xf numFmtId="0" fontId="85" fillId="28" borderId="61" xfId="39" applyFont="1" applyFill="1" applyBorder="1" applyAlignment="1">
      <alignment horizontal="center" vertical="center"/>
    </xf>
    <xf numFmtId="0" fontId="86" fillId="29" borderId="59" xfId="39" applyFont="1" applyFill="1" applyBorder="1" applyAlignment="1">
      <alignment vertical="center"/>
    </xf>
    <xf numFmtId="0" fontId="84" fillId="29" borderId="59" xfId="39" applyFont="1" applyFill="1" applyBorder="1" applyAlignment="1">
      <alignment horizontal="center" vertical="center"/>
    </xf>
    <xf numFmtId="0" fontId="73" fillId="0" borderId="64" xfId="39" applyFont="1" applyFill="1" applyBorder="1" applyAlignment="1">
      <alignment vertical="center"/>
    </xf>
    <xf numFmtId="0" fontId="83" fillId="28" borderId="65" xfId="39" applyFont="1" applyFill="1" applyBorder="1" applyAlignment="1">
      <alignment horizontal="center" vertical="center"/>
    </xf>
    <xf numFmtId="165" fontId="84" fillId="29" borderId="65" xfId="39" applyNumberFormat="1" applyFont="1" applyFill="1" applyBorder="1" applyAlignment="1">
      <alignment horizontal="center" vertical="center"/>
    </xf>
    <xf numFmtId="0" fontId="87" fillId="28" borderId="65" xfId="39" applyFont="1" applyFill="1" applyBorder="1" applyAlignment="1">
      <alignment horizontal="center" vertical="center"/>
    </xf>
    <xf numFmtId="165" fontId="84" fillId="29" borderId="66" xfId="39" applyNumberFormat="1" applyFont="1" applyFill="1" applyBorder="1" applyAlignment="1">
      <alignment horizontal="center" vertical="center"/>
    </xf>
    <xf numFmtId="0" fontId="84" fillId="29" borderId="59" xfId="39" applyFont="1" applyFill="1" applyBorder="1" applyAlignment="1">
      <alignment vertical="center" wrapText="1"/>
    </xf>
    <xf numFmtId="0" fontId="88" fillId="29" borderId="59" xfId="39" applyFont="1" applyFill="1" applyBorder="1" applyAlignment="1">
      <alignment horizontal="center" vertical="center"/>
    </xf>
    <xf numFmtId="0" fontId="85" fillId="29" borderId="7" xfId="39" applyFont="1" applyFill="1" applyBorder="1" applyAlignment="1">
      <alignment horizontal="center" vertical="center"/>
    </xf>
    <xf numFmtId="165" fontId="84" fillId="29" borderId="67" xfId="39" applyNumberFormat="1" applyFont="1" applyFill="1" applyBorder="1" applyAlignment="1">
      <alignment horizontal="center" vertical="center"/>
    </xf>
    <xf numFmtId="0" fontId="74" fillId="29" borderId="59" xfId="39" applyFont="1" applyFill="1" applyBorder="1" applyAlignment="1">
      <alignment horizontal="center" vertical="center"/>
    </xf>
    <xf numFmtId="0" fontId="74" fillId="29" borderId="64" xfId="39" applyFont="1" applyFill="1" applyBorder="1" applyAlignment="1">
      <alignment horizontal="center" vertical="center"/>
    </xf>
    <xf numFmtId="165" fontId="84" fillId="29" borderId="68" xfId="39" applyNumberFormat="1" applyFont="1" applyFill="1" applyBorder="1" applyAlignment="1">
      <alignment horizontal="center" vertical="center"/>
    </xf>
    <xf numFmtId="0" fontId="83" fillId="29" borderId="59" xfId="39" applyFont="1" applyFill="1" applyBorder="1" applyAlignment="1">
      <alignment horizontal="center" vertical="center"/>
    </xf>
    <xf numFmtId="0" fontId="90" fillId="28" borderId="59" xfId="40" applyFont="1" applyFill="1" applyBorder="1" applyAlignment="1">
      <alignment horizontal="center" vertical="center" wrapText="1"/>
    </xf>
    <xf numFmtId="9" fontId="91" fillId="28" borderId="59" xfId="40" applyNumberFormat="1" applyFont="1" applyFill="1" applyBorder="1" applyAlignment="1">
      <alignment horizontal="center" vertical="center" wrapText="1"/>
    </xf>
    <xf numFmtId="166" fontId="93" fillId="0" borderId="59" xfId="41" applyNumberFormat="1" applyFont="1" applyFill="1" applyBorder="1" applyAlignment="1">
      <alignment horizontal="center" vertical="center" wrapText="1"/>
    </xf>
    <xf numFmtId="166" fontId="93" fillId="0" borderId="60" xfId="41" applyNumberFormat="1" applyFont="1" applyFill="1" applyBorder="1" applyAlignment="1">
      <alignment horizontal="center" vertical="center" wrapText="1"/>
    </xf>
    <xf numFmtId="166" fontId="94" fillId="0" borderId="69" xfId="41" applyNumberFormat="1" applyFont="1" applyFill="1" applyBorder="1" applyAlignment="1">
      <alignment horizontal="center" vertical="center" wrapText="1"/>
    </xf>
    <xf numFmtId="166" fontId="94" fillId="0" borderId="70" xfId="41" applyNumberFormat="1" applyFont="1" applyFill="1" applyBorder="1" applyAlignment="1">
      <alignment horizontal="center" vertical="center" wrapText="1"/>
    </xf>
    <xf numFmtId="166" fontId="93" fillId="0" borderId="71" xfId="41" applyNumberFormat="1" applyFont="1" applyFill="1" applyBorder="1" applyAlignment="1">
      <alignment horizontal="center" vertical="center" wrapText="1"/>
    </xf>
    <xf numFmtId="166" fontId="93" fillId="0" borderId="69" xfId="41" applyNumberFormat="1" applyFont="1" applyFill="1" applyBorder="1" applyAlignment="1">
      <alignment horizontal="center" vertical="center" wrapText="1"/>
    </xf>
    <xf numFmtId="166" fontId="93" fillId="0" borderId="70" xfId="41" applyNumberFormat="1" applyFont="1" applyFill="1" applyBorder="1" applyAlignment="1">
      <alignment horizontal="center" vertical="center" wrapText="1"/>
    </xf>
    <xf numFmtId="0" fontId="73" fillId="0" borderId="60" xfId="39" applyFont="1" applyFill="1" applyBorder="1" applyAlignment="1">
      <alignment vertical="center"/>
    </xf>
    <xf numFmtId="0" fontId="73" fillId="0" borderId="71" xfId="0" applyFont="1" applyBorder="1" applyAlignment="1">
      <alignment vertical="center"/>
    </xf>
    <xf numFmtId="0" fontId="85" fillId="0" borderId="59" xfId="39" applyFont="1" applyFill="1" applyBorder="1" applyAlignment="1">
      <alignment horizontal="center" vertical="center"/>
    </xf>
    <xf numFmtId="165" fontId="92" fillId="0" borderId="59" xfId="39" applyNumberFormat="1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165" fontId="92" fillId="0" borderId="63" xfId="39" applyNumberFormat="1" applyFont="1" applyFill="1" applyBorder="1" applyAlignment="1">
      <alignment horizontal="center" vertical="center"/>
    </xf>
    <xf numFmtId="165" fontId="92" fillId="0" borderId="65" xfId="39" applyNumberFormat="1" applyFont="1" applyFill="1" applyBorder="1" applyAlignment="1">
      <alignment horizontal="center" vertical="center"/>
    </xf>
    <xf numFmtId="0" fontId="83" fillId="0" borderId="59" xfId="39" applyFont="1" applyFill="1" applyBorder="1" applyAlignment="1">
      <alignment horizontal="center" vertical="center"/>
    </xf>
    <xf numFmtId="165" fontId="92" fillId="0" borderId="62" xfId="39" applyNumberFormat="1" applyFont="1" applyFill="1" applyBorder="1" applyAlignment="1">
      <alignment horizontal="center" vertical="center"/>
    </xf>
    <xf numFmtId="0" fontId="84" fillId="0" borderId="59" xfId="39" applyFont="1" applyFill="1" applyBorder="1" applyAlignment="1">
      <alignment horizontal="center" vertical="center" wrapText="1"/>
    </xf>
    <xf numFmtId="0" fontId="84" fillId="0" borderId="64" xfId="39" applyFont="1" applyFill="1" applyBorder="1" applyAlignment="1">
      <alignment horizontal="center" vertical="center" wrapText="1"/>
    </xf>
    <xf numFmtId="166" fontId="80" fillId="0" borderId="64" xfId="1" applyNumberFormat="1" applyFont="1" applyFill="1" applyBorder="1" applyAlignment="1">
      <alignment horizontal="center" vertical="center"/>
    </xf>
    <xf numFmtId="0" fontId="84" fillId="0" borderId="68" xfId="39" applyFont="1" applyFill="1" applyBorder="1" applyAlignment="1">
      <alignment horizontal="center" vertical="center" wrapText="1"/>
    </xf>
    <xf numFmtId="166" fontId="80" fillId="0" borderId="4" xfId="1" applyNumberFormat="1" applyFont="1" applyFill="1" applyBorder="1" applyAlignment="1">
      <alignment horizontal="center" vertical="center"/>
    </xf>
    <xf numFmtId="0" fontId="84" fillId="0" borderId="72" xfId="39" applyFont="1" applyFill="1" applyBorder="1" applyAlignment="1">
      <alignment horizontal="center" vertical="center" wrapText="1"/>
    </xf>
    <xf numFmtId="0" fontId="73" fillId="0" borderId="60" xfId="39" applyFont="1" applyFill="1" applyBorder="1" applyAlignment="1">
      <alignment horizontal="right" vertical="center" wrapText="1"/>
    </xf>
    <xf numFmtId="0" fontId="73" fillId="0" borderId="71" xfId="0" applyFont="1" applyBorder="1" applyAlignment="1">
      <alignment horizontal="right" wrapText="1"/>
    </xf>
    <xf numFmtId="165" fontId="92" fillId="0" borderId="61" xfId="39" applyNumberFormat="1" applyFont="1" applyFill="1" applyBorder="1" applyAlignment="1">
      <alignment horizontal="center" vertical="center"/>
    </xf>
    <xf numFmtId="165" fontId="92" fillId="0" borderId="60" xfId="39" applyNumberFormat="1" applyFont="1" applyFill="1" applyBorder="1" applyAlignment="1">
      <alignment horizontal="center" vertical="center"/>
    </xf>
    <xf numFmtId="0" fontId="86" fillId="0" borderId="66" xfId="39" applyFont="1" applyFill="1" applyBorder="1" applyAlignment="1">
      <alignment horizontal="right" vertical="center" wrapText="1"/>
    </xf>
    <xf numFmtId="0" fontId="84" fillId="0" borderId="67" xfId="0" applyFont="1" applyBorder="1" applyAlignment="1">
      <alignment horizontal="right" vertical="center" wrapText="1"/>
    </xf>
    <xf numFmtId="0" fontId="84" fillId="0" borderId="4" xfId="0" applyFont="1" applyBorder="1"/>
    <xf numFmtId="165" fontId="84" fillId="0" borderId="4" xfId="0" applyNumberFormat="1" applyFont="1" applyBorder="1"/>
    <xf numFmtId="0" fontId="86" fillId="0" borderId="4" xfId="39" applyFont="1" applyFill="1" applyBorder="1" applyAlignment="1">
      <alignment horizontal="right" vertical="center" wrapText="1"/>
    </xf>
    <xf numFmtId="0" fontId="84" fillId="0" borderId="4" xfId="0" applyFont="1" applyBorder="1" applyAlignment="1">
      <alignment horizontal="right" vertical="center" wrapText="1"/>
    </xf>
    <xf numFmtId="0" fontId="70" fillId="0" borderId="0" xfId="39" applyFont="1" applyFill="1" applyBorder="1" applyAlignment="1"/>
    <xf numFmtId="0" fontId="86" fillId="0" borderId="0" xfId="39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wrapText="1"/>
    </xf>
    <xf numFmtId="0" fontId="73" fillId="0" borderId="0" xfId="39" applyFont="1" applyFill="1" applyAlignment="1">
      <alignment horizontal="left"/>
    </xf>
    <xf numFmtId="0" fontId="99" fillId="0" borderId="73" xfId="0" applyFont="1" applyFill="1" applyBorder="1" applyAlignment="1">
      <alignment horizontal="center" vertical="center" wrapText="1"/>
    </xf>
    <xf numFmtId="0" fontId="74" fillId="0" borderId="74" xfId="39" applyFont="1" applyFill="1" applyBorder="1" applyAlignment="1">
      <alignment horizontal="center" vertical="center" wrapText="1"/>
    </xf>
    <xf numFmtId="0" fontId="80" fillId="28" borderId="74" xfId="39" applyFont="1" applyFill="1" applyBorder="1" applyAlignment="1">
      <alignment horizontal="center" vertical="center" wrapText="1"/>
    </xf>
    <xf numFmtId="0" fontId="82" fillId="0" borderId="75" xfId="39" applyFont="1" applyFill="1" applyBorder="1" applyAlignment="1">
      <alignment horizontal="center" wrapText="1"/>
    </xf>
    <xf numFmtId="0" fontId="80" fillId="28" borderId="64" xfId="39" applyFont="1" applyFill="1" applyBorder="1" applyAlignment="1">
      <alignment horizontal="center" vertical="center"/>
    </xf>
    <xf numFmtId="0" fontId="81" fillId="0" borderId="64" xfId="39" applyFont="1" applyFill="1" applyBorder="1" applyAlignment="1">
      <alignment horizontal="center" vertical="center" wrapText="1"/>
    </xf>
    <xf numFmtId="0" fontId="100" fillId="0" borderId="59" xfId="0" applyFont="1" applyBorder="1" applyAlignment="1">
      <alignment horizontal="center" vertical="center"/>
    </xf>
    <xf numFmtId="0" fontId="70" fillId="0" borderId="59" xfId="39" applyFont="1" applyFill="1" applyBorder="1" applyAlignment="1">
      <alignment horizontal="center" vertical="center"/>
    </xf>
    <xf numFmtId="1" fontId="84" fillId="0" borderId="59" xfId="39" applyNumberFormat="1" applyFont="1" applyFill="1" applyBorder="1" applyAlignment="1">
      <alignment horizontal="center" vertical="center"/>
    </xf>
    <xf numFmtId="1" fontId="70" fillId="0" borderId="59" xfId="39" applyNumberFormat="1" applyFont="1" applyFill="1" applyBorder="1" applyAlignment="1">
      <alignment horizontal="center" vertical="center"/>
    </xf>
    <xf numFmtId="165" fontId="101" fillId="29" borderId="59" xfId="39" applyNumberFormat="1" applyFont="1" applyFill="1" applyBorder="1" applyAlignment="1">
      <alignment horizontal="center" vertical="center"/>
    </xf>
    <xf numFmtId="0" fontId="102" fillId="30" borderId="59" xfId="0" applyFont="1" applyFill="1" applyBorder="1" applyAlignment="1" applyProtection="1">
      <alignment horizontal="center" vertical="center"/>
    </xf>
    <xf numFmtId="0" fontId="84" fillId="29" borderId="64" xfId="39" applyFont="1" applyFill="1" applyBorder="1" applyAlignment="1">
      <alignment horizontal="center" vertical="center"/>
    </xf>
    <xf numFmtId="1" fontId="70" fillId="29" borderId="59" xfId="39" applyNumberFormat="1" applyFont="1" applyFill="1" applyBorder="1" applyAlignment="1">
      <alignment horizontal="center" vertical="center"/>
    </xf>
    <xf numFmtId="0" fontId="100" fillId="28" borderId="65" xfId="36" applyFont="1" applyFill="1" applyBorder="1" applyAlignment="1">
      <alignment horizontal="center" vertical="center"/>
    </xf>
    <xf numFmtId="0" fontId="83" fillId="28" borderId="4" xfId="39" applyFont="1" applyFill="1" applyBorder="1" applyAlignment="1">
      <alignment horizontal="center" vertical="center"/>
    </xf>
    <xf numFmtId="0" fontId="82" fillId="29" borderId="60" xfId="39" applyFont="1" applyFill="1" applyBorder="1" applyAlignment="1">
      <alignment horizontal="center" vertical="center" wrapText="1"/>
    </xf>
    <xf numFmtId="0" fontId="102" fillId="29" borderId="4" xfId="0" applyFont="1" applyFill="1" applyBorder="1" applyAlignment="1" applyProtection="1">
      <alignment horizontal="center" vertical="center"/>
    </xf>
    <xf numFmtId="0" fontId="80" fillId="29" borderId="71" xfId="39" applyFont="1" applyFill="1" applyBorder="1" applyAlignment="1">
      <alignment horizontal="center" vertical="center"/>
    </xf>
    <xf numFmtId="0" fontId="70" fillId="29" borderId="71" xfId="39" applyFont="1" applyFill="1" applyBorder="1" applyAlignment="1">
      <alignment horizontal="center" vertical="center"/>
    </xf>
    <xf numFmtId="0" fontId="74" fillId="29" borderId="61" xfId="39" applyFont="1" applyFill="1" applyBorder="1" applyAlignment="1">
      <alignment horizontal="center" vertical="center"/>
    </xf>
    <xf numFmtId="1" fontId="70" fillId="29" borderId="71" xfId="39" applyNumberFormat="1" applyFont="1" applyFill="1" applyBorder="1" applyAlignment="1">
      <alignment horizontal="center" vertical="center"/>
    </xf>
    <xf numFmtId="0" fontId="103" fillId="0" borderId="59" xfId="0" applyFont="1" applyFill="1" applyBorder="1" applyAlignment="1" applyProtection="1">
      <alignment horizontal="center" vertical="center" wrapText="1"/>
    </xf>
    <xf numFmtId="9" fontId="103" fillId="0" borderId="59" xfId="0" applyNumberFormat="1" applyFont="1" applyFill="1" applyBorder="1" applyAlignment="1" applyProtection="1">
      <alignment horizontal="center" vertical="center"/>
    </xf>
    <xf numFmtId="166" fontId="104" fillId="0" borderId="59" xfId="0" applyNumberFormat="1" applyFont="1" applyFill="1" applyBorder="1" applyAlignment="1">
      <alignment horizontal="center" vertical="center"/>
    </xf>
    <xf numFmtId="166" fontId="104" fillId="0" borderId="76" xfId="0" applyNumberFormat="1" applyFont="1" applyFill="1" applyBorder="1" applyAlignment="1">
      <alignment horizontal="center" vertical="center"/>
    </xf>
    <xf numFmtId="166" fontId="104" fillId="0" borderId="77" xfId="0" applyNumberFormat="1" applyFont="1" applyFill="1" applyBorder="1" applyAlignment="1">
      <alignment horizontal="center" vertical="center" wrapText="1"/>
    </xf>
    <xf numFmtId="166" fontId="104" fillId="0" borderId="59" xfId="0" applyNumberFormat="1" applyFont="1" applyFill="1" applyBorder="1" applyAlignment="1">
      <alignment horizontal="center" vertical="center"/>
    </xf>
    <xf numFmtId="166" fontId="104" fillId="0" borderId="59" xfId="0" applyNumberFormat="1" applyFont="1" applyFill="1" applyBorder="1" applyAlignment="1">
      <alignment horizontal="center" vertical="center" wrapText="1"/>
    </xf>
    <xf numFmtId="0" fontId="105" fillId="0" borderId="60" xfId="39" applyFont="1" applyFill="1" applyBorder="1" applyAlignment="1">
      <alignment horizontal="right" vertical="center" wrapText="1"/>
    </xf>
    <xf numFmtId="0" fontId="0" fillId="0" borderId="78" xfId="0" applyBorder="1" applyAlignment="1">
      <alignment vertical="center"/>
    </xf>
    <xf numFmtId="0" fontId="92" fillId="0" borderId="71" xfId="39" applyFont="1" applyFill="1" applyBorder="1" applyAlignment="1">
      <alignment horizontal="center" vertical="center"/>
    </xf>
    <xf numFmtId="1" fontId="92" fillId="0" borderId="71" xfId="39" applyNumberFormat="1" applyFont="1" applyFill="1" applyBorder="1" applyAlignment="1">
      <alignment horizontal="center" vertical="center"/>
    </xf>
    <xf numFmtId="1" fontId="92" fillId="0" borderId="59" xfId="39" applyNumberFormat="1" applyFont="1" applyFill="1" applyBorder="1" applyAlignment="1">
      <alignment horizontal="center" vertical="center"/>
    </xf>
    <xf numFmtId="0" fontId="80" fillId="13" borderId="59" xfId="39" applyFont="1" applyFill="1" applyBorder="1" applyAlignment="1">
      <alignment horizontal="center" vertical="center" wrapText="1"/>
    </xf>
    <xf numFmtId="0" fontId="80" fillId="13" borderId="59" xfId="39" applyFont="1" applyFill="1" applyBorder="1" applyAlignment="1">
      <alignment horizontal="center" vertical="center"/>
    </xf>
    <xf numFmtId="166" fontId="80" fillId="13" borderId="59" xfId="1" applyNumberFormat="1" applyFont="1" applyFill="1" applyBorder="1" applyAlignment="1">
      <alignment horizontal="center" vertical="center"/>
    </xf>
    <xf numFmtId="0" fontId="92" fillId="0" borderId="71" xfId="0" applyFont="1" applyBorder="1" applyAlignment="1">
      <alignment horizontal="right" vertical="center"/>
    </xf>
    <xf numFmtId="0" fontId="70" fillId="0" borderId="71" xfId="39" applyFont="1" applyFill="1" applyBorder="1" applyAlignment="1">
      <alignment horizontal="center" vertical="center"/>
    </xf>
    <xf numFmtId="0" fontId="92" fillId="0" borderId="59" xfId="39" applyFont="1" applyFill="1" applyBorder="1" applyAlignment="1">
      <alignment horizontal="center" vertical="center"/>
    </xf>
    <xf numFmtId="1" fontId="70" fillId="0" borderId="71" xfId="39" applyNumberFormat="1" applyFont="1" applyFill="1" applyBorder="1" applyAlignment="1">
      <alignment horizontal="center" vertical="center"/>
    </xf>
    <xf numFmtId="1" fontId="14" fillId="0" borderId="12" xfId="4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right" vertical="center" wrapText="1"/>
    </xf>
    <xf numFmtId="0" fontId="23" fillId="0" borderId="4" xfId="0" applyFont="1" applyFill="1" applyBorder="1" applyAlignment="1" applyProtection="1">
      <alignment horizontal="right" vertical="center"/>
    </xf>
    <xf numFmtId="0" fontId="0" fillId="0" borderId="4" xfId="0" applyBorder="1" applyAlignment="1">
      <alignment vertical="center"/>
    </xf>
    <xf numFmtId="1" fontId="25" fillId="0" borderId="4" xfId="4" applyNumberFormat="1" applyFont="1" applyFill="1" applyBorder="1" applyAlignment="1">
      <alignment horizontal="center" vertical="center"/>
    </xf>
    <xf numFmtId="1" fontId="14" fillId="0" borderId="4" xfId="4" applyNumberFormat="1" applyFont="1" applyFill="1" applyBorder="1" applyAlignment="1">
      <alignment horizontal="center" vertical="center"/>
    </xf>
    <xf numFmtId="0" fontId="23" fillId="0" borderId="79" xfId="0" applyFont="1" applyFill="1" applyBorder="1" applyAlignment="1" applyProtection="1">
      <alignment horizontal="right" vertical="center" wrapText="1"/>
    </xf>
    <xf numFmtId="0" fontId="23" fillId="0" borderId="80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0" fillId="0" borderId="4" xfId="0" applyFont="1" applyFill="1" applyBorder="1" applyAlignment="1" applyProtection="1">
      <alignment horizontal="right" vertical="center" wrapText="1"/>
    </xf>
    <xf numFmtId="167" fontId="30" fillId="0" borderId="4" xfId="0" applyNumberFormat="1" applyFont="1" applyFill="1" applyBorder="1" applyAlignment="1" applyProtection="1">
      <alignment horizontal="center" vertical="center"/>
    </xf>
    <xf numFmtId="166" fontId="11" fillId="0" borderId="1" xfId="1" applyNumberFormat="1" applyFont="1" applyFill="1" applyBorder="1" applyAlignment="1" applyProtection="1">
      <alignment horizontal="center" vertical="center"/>
    </xf>
    <xf numFmtId="166" fontId="11" fillId="0" borderId="8" xfId="1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50" fillId="0" borderId="8" xfId="0" applyFont="1" applyFill="1" applyBorder="1" applyAlignment="1" applyProtection="1">
      <alignment horizontal="center" vertical="center" wrapText="1"/>
    </xf>
    <xf numFmtId="166" fontId="45" fillId="0" borderId="8" xfId="1" applyNumberFormat="1" applyFont="1" applyFill="1" applyBorder="1" applyAlignment="1" applyProtection="1">
      <alignment horizontal="center" vertical="center"/>
    </xf>
    <xf numFmtId="166" fontId="47" fillId="0" borderId="8" xfId="1" applyNumberFormat="1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right" vertical="center" wrapText="1"/>
    </xf>
    <xf numFmtId="167" fontId="23" fillId="0" borderId="4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4" xfId="0" applyNumberFormat="1" applyBorder="1" applyAlignment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0" fillId="0" borderId="81" xfId="0" applyBorder="1" applyAlignment="1">
      <alignment vertical="center" wrapText="1"/>
    </xf>
  </cellXfs>
  <cellStyles count="42">
    <cellStyle name="20% — акцент1" xfId="5"/>
    <cellStyle name="20% — акцент2" xfId="6"/>
    <cellStyle name="20% — акцент3" xfId="7"/>
    <cellStyle name="20% — акцент4" xfId="8"/>
    <cellStyle name="20% — акцент5" xfId="9"/>
    <cellStyle name="20% — акцент6" xfId="10"/>
    <cellStyle name="40% — акцент1" xfId="11"/>
    <cellStyle name="40% — акцент2" xfId="12"/>
    <cellStyle name="40% — акцент3" xfId="13"/>
    <cellStyle name="40% — акцент4" xfId="14"/>
    <cellStyle name="40% — акцент5" xfId="15"/>
    <cellStyle name="40% — акцент6" xfId="16"/>
    <cellStyle name="60% — акцент1" xfId="17"/>
    <cellStyle name="60% — акцент2" xfId="18"/>
    <cellStyle name="60% — акцент3" xfId="19"/>
    <cellStyle name="60% — акцент4" xfId="20"/>
    <cellStyle name="60% — акцент5" xfId="21"/>
    <cellStyle name="60% — акцент6" xfId="22"/>
    <cellStyle name="Excel_BuiltIn_Percent" xfId="41"/>
    <cellStyle name="normal" xfId="23"/>
    <cellStyle name="Обычный" xfId="0" builtinId="0"/>
    <cellStyle name="Обычный 2" xfId="24"/>
    <cellStyle name="Обычный 2 2" xfId="25"/>
    <cellStyle name="Обычный 2 3" xfId="26"/>
    <cellStyle name="Обычный 2 4" xfId="27"/>
    <cellStyle name="Обычный 3" xfId="28"/>
    <cellStyle name="Обычный 3 2" xfId="29"/>
    <cellStyle name="Обычный 3 3" xfId="30"/>
    <cellStyle name="Обычный 3 4" xfId="31"/>
    <cellStyle name="Обычный 4" xfId="32"/>
    <cellStyle name="Обычный 4 2" xfId="33"/>
    <cellStyle name="Обычный 5" xfId="2"/>
    <cellStyle name="Обычный 6" xfId="34"/>
    <cellStyle name="Обычный_Смертность от травм всего населения за 9 месяцев 2008 г. (version 1)" xfId="39"/>
    <cellStyle name="Обычный_Структура смертности по основным причинам за  2009 г." xfId="40"/>
    <cellStyle name="Обычный_янв" xfId="35"/>
    <cellStyle name="Обычный_янв 2" xfId="4"/>
    <cellStyle name="Обычный_янв_1" xfId="36"/>
    <cellStyle name="Процентный" xfId="1" builtinId="5"/>
    <cellStyle name="Процентный 3" xfId="37"/>
    <cellStyle name="ТЕКСТ" xfId="38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52;&#1091;&#1085;&#1072;&#1090;&#1086;&#1074;&#1086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44;&#1077;&#1084;&#1086;&#1075;&#1088;&#1072;&#1092;&#1080;&#1103;%20%20%2008,09,10/2009/2009/&#1087;&#1086;%20&#1082;&#1083;&#1072;&#1089;%20&#1073;&#1086;&#1083;-09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50;&#1085;&#1080;&#1075;&#1072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г (2)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 1 квар"/>
      <sheetName val="апр  "/>
      <sheetName val=" 4 мес "/>
      <sheetName val="5 мес"/>
      <sheetName val="всего 1 полугод - 08г"/>
      <sheetName val=" в 1 пол 09"/>
      <sheetName val="рай1п. -09"/>
      <sheetName val=" вс +тр 6 мес"/>
      <sheetName val=" вс+ тр 7 мес "/>
      <sheetName val=" за 7 мес"/>
      <sheetName val="7 мес"/>
      <sheetName val="  8  мес"/>
      <sheetName val="9 мес "/>
      <sheetName val="9 м"/>
      <sheetName val="окт"/>
      <sheetName val="10 мес "/>
      <sheetName val="11 мес"/>
      <sheetName val="09 (по рай-м)"/>
      <sheetName val="год  09г"/>
      <sheetName val="год  09г (2)"/>
      <sheetName val="09 (по рай-м) (2)"/>
      <sheetName val="09 (ранг мест)"/>
      <sheetName val="тр 1 квар"/>
      <sheetName val="тр 5  мес"/>
      <sheetName val="5 мес тр"/>
      <sheetName val="труд 1 пол- 08"/>
      <sheetName val="труд  I полу-09"/>
      <sheetName val="1пол 08- 09 см-ть тр"/>
      <sheetName val="1пол 09  тр рай"/>
      <sheetName val=" 8мес-09тр.спос."/>
      <sheetName val="трудосп 9 мес. - 08"/>
      <sheetName val="тр  за 9 ме "/>
      <sheetName val="окт тр"/>
      <sheetName val=" тр 10 мес"/>
      <sheetName val=" тр 11 мес "/>
      <sheetName val=" тр -09"/>
      <sheetName val="тр по рай-09"/>
      <sheetName val="рай -09"/>
      <sheetName val="_рай_ год _09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аф"/>
      <sheetName val="структура"/>
      <sheetName val="данные по Госстатистике-09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showZeros="0" zoomScaleNormal="100" zoomScaleSheetLayoutView="100" workbookViewId="0">
      <selection activeCell="C18" sqref="C18"/>
    </sheetView>
  </sheetViews>
  <sheetFormatPr defaultRowHeight="12.75"/>
  <cols>
    <col min="1" max="1" width="3.5703125" customWidth="1"/>
    <col min="2" max="2" width="17.7109375" customWidth="1"/>
    <col min="3" max="3" width="10.5703125" customWidth="1"/>
    <col min="4" max="4" width="8.42578125" customWidth="1"/>
    <col min="5" max="5" width="7" customWidth="1"/>
    <col min="6" max="6" width="6.28515625" customWidth="1"/>
    <col min="7" max="7" width="5.85546875" customWidth="1"/>
    <col min="8" max="8" width="5.7109375" customWidth="1"/>
    <col min="9" max="9" width="7" customWidth="1"/>
    <col min="10" max="10" width="7.42578125" customWidth="1"/>
    <col min="11" max="11" width="7.7109375" customWidth="1"/>
    <col min="12" max="12" width="7.28515625" customWidth="1"/>
    <col min="13" max="13" width="6.7109375" customWidth="1"/>
    <col min="14" max="15" width="8.28515625" customWidth="1"/>
    <col min="16" max="16" width="8.5703125" customWidth="1"/>
    <col min="17" max="17" width="7.42578125" customWidth="1"/>
    <col min="18" max="18" width="7.7109375" customWidth="1"/>
    <col min="19" max="19" width="7.140625" customWidth="1"/>
    <col min="20" max="20" width="6.85546875" customWidth="1"/>
    <col min="21" max="21" width="6.7109375" customWidth="1"/>
    <col min="22" max="22" width="8.42578125" customWidth="1"/>
    <col min="23" max="23" width="7" customWidth="1"/>
    <col min="24" max="24" width="7.42578125" customWidth="1"/>
    <col min="25" max="25" width="8.28515625" customWidth="1"/>
    <col min="26" max="26" width="8.7109375" customWidth="1"/>
    <col min="27" max="27" width="7.5703125" customWidth="1"/>
    <col min="28" max="28" width="9.5703125" bestFit="1" customWidth="1"/>
  </cols>
  <sheetData>
    <row r="1" spans="1:28" ht="37.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8" ht="28.5" customHeight="1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8" ht="28.9" customHeight="1" thickBot="1">
      <c r="A3" s="3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6"/>
      <c r="G3" s="6"/>
      <c r="H3" s="6"/>
      <c r="I3" s="6"/>
      <c r="J3" s="6"/>
      <c r="K3" s="6"/>
      <c r="L3" s="6"/>
      <c r="M3" s="6"/>
      <c r="N3" s="7" t="s">
        <v>7</v>
      </c>
      <c r="O3" s="8" t="s">
        <v>8</v>
      </c>
      <c r="P3" s="8"/>
      <c r="Q3" s="8"/>
      <c r="R3" s="8"/>
      <c r="S3" s="8"/>
      <c r="T3" s="9" t="s">
        <v>9</v>
      </c>
      <c r="U3" s="10" t="s">
        <v>10</v>
      </c>
      <c r="V3" s="11" t="s">
        <v>11</v>
      </c>
      <c r="W3" s="12" t="s">
        <v>12</v>
      </c>
      <c r="X3" s="13" t="s">
        <v>13</v>
      </c>
      <c r="Y3" s="14" t="s">
        <v>14</v>
      </c>
      <c r="Z3" s="15"/>
      <c r="AA3" s="16" t="s">
        <v>15</v>
      </c>
      <c r="AB3" s="17" t="s">
        <v>16</v>
      </c>
    </row>
    <row r="4" spans="1:28" ht="34.5" customHeight="1" thickBot="1">
      <c r="A4" s="3"/>
      <c r="B4" s="3"/>
      <c r="C4" s="4"/>
      <c r="D4" s="5"/>
      <c r="E4" s="17" t="s">
        <v>17</v>
      </c>
      <c r="F4" s="3" t="s">
        <v>18</v>
      </c>
      <c r="G4" s="3" t="s">
        <v>19</v>
      </c>
      <c r="H4" s="18" t="s">
        <v>20</v>
      </c>
      <c r="I4" s="19"/>
      <c r="J4" s="3" t="s">
        <v>21</v>
      </c>
      <c r="K4" s="3" t="s">
        <v>22</v>
      </c>
      <c r="L4" s="3" t="s">
        <v>23</v>
      </c>
      <c r="M4" s="3" t="s">
        <v>24</v>
      </c>
      <c r="N4" s="7"/>
      <c r="O4" s="7" t="s">
        <v>25</v>
      </c>
      <c r="P4" s="7" t="s">
        <v>26</v>
      </c>
      <c r="Q4" s="7" t="s">
        <v>27</v>
      </c>
      <c r="R4" s="7" t="s">
        <v>28</v>
      </c>
      <c r="S4" s="20" t="s">
        <v>29</v>
      </c>
      <c r="T4" s="9"/>
      <c r="U4" s="10"/>
      <c r="V4" s="11"/>
      <c r="W4" s="12"/>
      <c r="X4" s="13"/>
      <c r="Y4" s="21" t="s">
        <v>30</v>
      </c>
      <c r="Z4" s="22" t="s">
        <v>31</v>
      </c>
      <c r="AA4" s="13"/>
      <c r="AB4" s="13"/>
    </row>
    <row r="5" spans="1:28" ht="39" customHeight="1">
      <c r="A5" s="3"/>
      <c r="B5" s="3"/>
      <c r="C5" s="4"/>
      <c r="D5" s="5"/>
      <c r="E5" s="17"/>
      <c r="F5" s="3"/>
      <c r="G5" s="3"/>
      <c r="H5" s="23" t="s">
        <v>32</v>
      </c>
      <c r="I5" s="23" t="s">
        <v>33</v>
      </c>
      <c r="J5" s="3"/>
      <c r="K5" s="3"/>
      <c r="L5" s="3"/>
      <c r="M5" s="3"/>
      <c r="N5" s="7"/>
      <c r="O5" s="7"/>
      <c r="P5" s="7"/>
      <c r="Q5" s="24"/>
      <c r="R5" s="24"/>
      <c r="S5" s="25"/>
      <c r="T5" s="26"/>
      <c r="U5" s="27"/>
      <c r="V5" s="11"/>
      <c r="W5" s="12"/>
      <c r="X5" s="28"/>
      <c r="Y5" s="29"/>
      <c r="Z5" s="30"/>
      <c r="AA5" s="13"/>
      <c r="AB5" s="13"/>
    </row>
    <row r="6" spans="1:28" ht="21.75" customHeight="1">
      <c r="A6" s="31">
        <v>1</v>
      </c>
      <c r="B6" s="32" t="s">
        <v>34</v>
      </c>
      <c r="C6" s="33">
        <v>33089.5</v>
      </c>
      <c r="D6" s="34">
        <v>402</v>
      </c>
      <c r="E6" s="34">
        <v>302</v>
      </c>
      <c r="F6" s="35">
        <v>0</v>
      </c>
      <c r="G6" s="35">
        <v>0</v>
      </c>
      <c r="H6" s="35">
        <v>0</v>
      </c>
      <c r="I6" s="35">
        <v>1</v>
      </c>
      <c r="J6" s="35">
        <v>74</v>
      </c>
      <c r="K6" s="35">
        <v>228</v>
      </c>
      <c r="L6" s="35">
        <v>154</v>
      </c>
      <c r="M6" s="35">
        <v>148</v>
      </c>
      <c r="N6" s="36">
        <v>12.148868976563563</v>
      </c>
      <c r="O6" s="36">
        <v>9.1267622659756107</v>
      </c>
      <c r="P6" s="37">
        <v>4.0434948909895638</v>
      </c>
      <c r="Q6" s="38">
        <v>0</v>
      </c>
      <c r="R6" s="38">
        <v>2.4813895781637716</v>
      </c>
      <c r="S6" s="38">
        <v>2.4813895781637716</v>
      </c>
      <c r="T6" s="38">
        <v>3.022106710587952</v>
      </c>
      <c r="U6" s="39"/>
      <c r="V6" s="40">
        <v>18301</v>
      </c>
      <c r="W6" s="35">
        <v>1</v>
      </c>
      <c r="X6" s="41">
        <v>1</v>
      </c>
      <c r="Y6" s="42">
        <v>1.202212070209185</v>
      </c>
      <c r="Z6" s="43">
        <v>8318</v>
      </c>
      <c r="AA6" s="44">
        <v>50</v>
      </c>
      <c r="AB6" s="45">
        <v>100</v>
      </c>
    </row>
    <row r="7" spans="1:28" ht="21.75" customHeight="1">
      <c r="A7" s="31">
        <v>2</v>
      </c>
      <c r="B7" s="32" t="s">
        <v>35</v>
      </c>
      <c r="C7" s="33">
        <v>8400.5</v>
      </c>
      <c r="D7" s="34">
        <v>114</v>
      </c>
      <c r="E7" s="34">
        <v>107</v>
      </c>
      <c r="F7" s="35">
        <v>3</v>
      </c>
      <c r="G7" s="35">
        <v>2</v>
      </c>
      <c r="H7" s="35">
        <v>1</v>
      </c>
      <c r="I7" s="35">
        <v>0</v>
      </c>
      <c r="J7" s="35">
        <v>31</v>
      </c>
      <c r="K7" s="35">
        <v>71</v>
      </c>
      <c r="L7" s="35">
        <v>49</v>
      </c>
      <c r="M7" s="35">
        <v>58</v>
      </c>
      <c r="N7" s="36">
        <v>13.570620796381167</v>
      </c>
      <c r="O7" s="36">
        <v>12.737337063270044</v>
      </c>
      <c r="P7" s="37">
        <v>7.0009033423667573</v>
      </c>
      <c r="Q7" s="38">
        <v>26.315789473684209</v>
      </c>
      <c r="R7" s="38">
        <v>8.7719298245614024</v>
      </c>
      <c r="S7" s="38">
        <v>0</v>
      </c>
      <c r="T7" s="38">
        <v>0.83328373311112358</v>
      </c>
      <c r="U7" s="39"/>
      <c r="V7" s="40">
        <v>4428</v>
      </c>
      <c r="W7" s="35">
        <v>0</v>
      </c>
      <c r="X7" s="41">
        <v>5</v>
      </c>
      <c r="Y7" s="42">
        <v>20.466639377814165</v>
      </c>
      <c r="Z7" s="43">
        <v>2443</v>
      </c>
      <c r="AA7" s="44">
        <v>3.5</v>
      </c>
      <c r="AB7" s="45">
        <v>7</v>
      </c>
    </row>
    <row r="8" spans="1:28" ht="21.75" customHeight="1">
      <c r="A8" s="31">
        <v>3</v>
      </c>
      <c r="B8" s="32" t="s">
        <v>36</v>
      </c>
      <c r="C8" s="33">
        <v>12337</v>
      </c>
      <c r="D8" s="34">
        <v>185</v>
      </c>
      <c r="E8" s="34">
        <v>169</v>
      </c>
      <c r="F8" s="35">
        <v>1</v>
      </c>
      <c r="G8" s="35">
        <v>0</v>
      </c>
      <c r="H8" s="35">
        <v>1</v>
      </c>
      <c r="I8" s="35">
        <v>1</v>
      </c>
      <c r="J8" s="35">
        <v>46</v>
      </c>
      <c r="K8" s="35">
        <v>122</v>
      </c>
      <c r="L8" s="35">
        <v>88</v>
      </c>
      <c r="M8" s="35">
        <v>81</v>
      </c>
      <c r="N8" s="36">
        <v>14.995541865931749</v>
      </c>
      <c r="O8" s="36">
        <v>13.698630136986301</v>
      </c>
      <c r="P8" s="37">
        <v>7.497962510187449</v>
      </c>
      <c r="Q8" s="38">
        <v>5.4054054054054053</v>
      </c>
      <c r="R8" s="38">
        <v>10.752688172043012</v>
      </c>
      <c r="S8" s="38">
        <v>5.3763440860215059</v>
      </c>
      <c r="T8" s="38">
        <v>1.2969117289454477</v>
      </c>
      <c r="U8" s="39"/>
      <c r="V8" s="40">
        <v>6135</v>
      </c>
      <c r="W8" s="35">
        <v>1</v>
      </c>
      <c r="X8" s="41">
        <v>2</v>
      </c>
      <c r="Y8" s="42">
        <v>5.2383446830801468</v>
      </c>
      <c r="Z8" s="43">
        <v>3818</v>
      </c>
      <c r="AA8" s="44">
        <v>8</v>
      </c>
      <c r="AB8" s="45">
        <v>16</v>
      </c>
    </row>
    <row r="9" spans="1:28" ht="21.75" customHeight="1">
      <c r="A9" s="31">
        <v>4</v>
      </c>
      <c r="B9" s="32" t="s">
        <v>37</v>
      </c>
      <c r="C9" s="33">
        <v>13798.5</v>
      </c>
      <c r="D9" s="34">
        <v>210</v>
      </c>
      <c r="E9" s="34">
        <v>166</v>
      </c>
      <c r="F9" s="35">
        <v>0</v>
      </c>
      <c r="G9" s="35">
        <v>1</v>
      </c>
      <c r="H9" s="35">
        <v>0</v>
      </c>
      <c r="I9" s="35">
        <v>4</v>
      </c>
      <c r="J9" s="35">
        <v>49</v>
      </c>
      <c r="K9" s="35">
        <v>116</v>
      </c>
      <c r="L9" s="35">
        <v>85</v>
      </c>
      <c r="M9" s="35">
        <v>81</v>
      </c>
      <c r="N9" s="36">
        <v>15.219045548429177</v>
      </c>
      <c r="O9" s="36">
        <v>12.030293147805921</v>
      </c>
      <c r="P9" s="37">
        <v>7.1035082632647146</v>
      </c>
      <c r="Q9" s="38">
        <v>0</v>
      </c>
      <c r="R9" s="38">
        <v>18.691588785046729</v>
      </c>
      <c r="S9" s="38">
        <v>18.691588785046729</v>
      </c>
      <c r="T9" s="38">
        <v>3.1887524006232564</v>
      </c>
      <c r="U9" s="39"/>
      <c r="V9" s="40">
        <v>6898</v>
      </c>
      <c r="W9" s="35">
        <v>1</v>
      </c>
      <c r="X9" s="41">
        <v>2</v>
      </c>
      <c r="Y9" s="42">
        <v>4.5248868778280542</v>
      </c>
      <c r="Z9" s="43">
        <v>4420</v>
      </c>
      <c r="AA9" s="44">
        <v>22</v>
      </c>
      <c r="AB9" s="45">
        <v>44</v>
      </c>
    </row>
    <row r="10" spans="1:28" ht="21.75" customHeight="1">
      <c r="A10" s="31">
        <v>5</v>
      </c>
      <c r="B10" s="32" t="s">
        <v>38</v>
      </c>
      <c r="C10" s="33">
        <v>14358</v>
      </c>
      <c r="D10" s="34">
        <v>203</v>
      </c>
      <c r="E10" s="34">
        <v>139</v>
      </c>
      <c r="F10" s="35">
        <v>1</v>
      </c>
      <c r="G10" s="35">
        <v>1</v>
      </c>
      <c r="H10" s="35">
        <v>0</v>
      </c>
      <c r="I10" s="35">
        <v>2</v>
      </c>
      <c r="J10" s="35">
        <v>40</v>
      </c>
      <c r="K10" s="35">
        <v>97</v>
      </c>
      <c r="L10" s="35">
        <v>76</v>
      </c>
      <c r="M10" s="35">
        <v>63</v>
      </c>
      <c r="N10" s="36">
        <v>14.138459395458977</v>
      </c>
      <c r="O10" s="36">
        <v>9.6810140688118125</v>
      </c>
      <c r="P10" s="37">
        <v>5.5164804854502831</v>
      </c>
      <c r="Q10" s="38">
        <v>4.9261083743842367</v>
      </c>
      <c r="R10" s="38">
        <v>9.7560975609756095</v>
      </c>
      <c r="S10" s="38">
        <v>9.7560975609756095</v>
      </c>
      <c r="T10" s="38">
        <v>4.4574453266471643</v>
      </c>
      <c r="U10" s="46">
        <v>492.61083743842363</v>
      </c>
      <c r="V10" s="40">
        <v>7251</v>
      </c>
      <c r="W10" s="35">
        <v>0</v>
      </c>
      <c r="X10" s="41">
        <v>2</v>
      </c>
      <c r="Y10" s="42">
        <v>4.3773254541475159</v>
      </c>
      <c r="Z10" s="43">
        <v>4569</v>
      </c>
      <c r="AA10" s="44">
        <v>32</v>
      </c>
      <c r="AB10" s="45">
        <v>64</v>
      </c>
    </row>
    <row r="11" spans="1:28" ht="21.75" customHeight="1">
      <c r="A11" s="31">
        <v>6</v>
      </c>
      <c r="B11" s="32" t="s">
        <v>39</v>
      </c>
      <c r="C11" s="33">
        <v>11548</v>
      </c>
      <c r="D11" s="34">
        <v>263</v>
      </c>
      <c r="E11" s="34">
        <v>91</v>
      </c>
      <c r="F11" s="35">
        <v>4</v>
      </c>
      <c r="G11" s="35">
        <v>3</v>
      </c>
      <c r="H11" s="35">
        <v>2</v>
      </c>
      <c r="I11" s="35">
        <v>1</v>
      </c>
      <c r="J11" s="35">
        <v>30</v>
      </c>
      <c r="K11" s="35">
        <v>54</v>
      </c>
      <c r="L11" s="35">
        <v>50</v>
      </c>
      <c r="M11" s="35">
        <v>41</v>
      </c>
      <c r="N11" s="36">
        <v>22.774506408036025</v>
      </c>
      <c r="O11" s="36">
        <v>7.8801524073432629</v>
      </c>
      <c r="P11" s="37">
        <v>5.0916496945010179</v>
      </c>
      <c r="Q11" s="38">
        <v>15.209125475285171</v>
      </c>
      <c r="R11" s="38">
        <v>11.363636363636363</v>
      </c>
      <c r="S11" s="38">
        <v>3.7878787878787881</v>
      </c>
      <c r="T11" s="38">
        <v>14.894354000692761</v>
      </c>
      <c r="U11" s="39"/>
      <c r="V11" s="40">
        <v>5892</v>
      </c>
      <c r="W11" s="35">
        <v>2</v>
      </c>
      <c r="X11" s="41">
        <v>9</v>
      </c>
      <c r="Y11" s="42">
        <v>20.838156980782589</v>
      </c>
      <c r="Z11" s="43">
        <v>4319</v>
      </c>
      <c r="AA11" s="44">
        <v>86</v>
      </c>
      <c r="AB11" s="45">
        <v>172</v>
      </c>
    </row>
    <row r="12" spans="1:28" s="61" customFormat="1" ht="21.75" customHeight="1">
      <c r="A12" s="47">
        <v>7</v>
      </c>
      <c r="B12" s="48" t="s">
        <v>40</v>
      </c>
      <c r="C12" s="49">
        <v>19186.5</v>
      </c>
      <c r="D12" s="50">
        <v>443</v>
      </c>
      <c r="E12" s="50">
        <v>114</v>
      </c>
      <c r="F12" s="35">
        <v>6</v>
      </c>
      <c r="G12" s="35">
        <v>2</v>
      </c>
      <c r="H12" s="35">
        <v>2</v>
      </c>
      <c r="I12" s="35">
        <v>1</v>
      </c>
      <c r="J12" s="35">
        <v>38</v>
      </c>
      <c r="K12" s="35">
        <v>68</v>
      </c>
      <c r="L12" s="35">
        <v>58</v>
      </c>
      <c r="M12" s="35">
        <v>56</v>
      </c>
      <c r="N12" s="51">
        <v>23.089151226122532</v>
      </c>
      <c r="O12" s="51">
        <v>5.941677742162458</v>
      </c>
      <c r="P12" s="52">
        <v>3.8395473375770437</v>
      </c>
      <c r="Q12" s="53">
        <v>13.544018058690744</v>
      </c>
      <c r="R12" s="53">
        <v>6.756756756756757</v>
      </c>
      <c r="S12" s="53">
        <v>2.2522522522522523</v>
      </c>
      <c r="T12" s="53">
        <v>17.147473483960074</v>
      </c>
      <c r="U12" s="54"/>
      <c r="V12" s="55">
        <v>9897</v>
      </c>
      <c r="W12" s="35">
        <v>2</v>
      </c>
      <c r="X12" s="56">
        <v>10</v>
      </c>
      <c r="Y12" s="57">
        <v>13.089005235602095</v>
      </c>
      <c r="Z12" s="58">
        <v>7640</v>
      </c>
      <c r="AA12" s="59">
        <v>164.5</v>
      </c>
      <c r="AB12" s="60">
        <v>329</v>
      </c>
    </row>
    <row r="13" spans="1:28" ht="21.75" customHeight="1">
      <c r="A13" s="31">
        <v>8</v>
      </c>
      <c r="B13" s="32" t="s">
        <v>41</v>
      </c>
      <c r="C13" s="33">
        <v>14749</v>
      </c>
      <c r="D13" s="34">
        <v>240</v>
      </c>
      <c r="E13" s="34">
        <v>147</v>
      </c>
      <c r="F13" s="35">
        <v>2</v>
      </c>
      <c r="G13" s="35">
        <v>0</v>
      </c>
      <c r="H13" s="35">
        <v>0</v>
      </c>
      <c r="I13" s="35">
        <v>0</v>
      </c>
      <c r="J13" s="35">
        <v>47</v>
      </c>
      <c r="K13" s="35">
        <v>98</v>
      </c>
      <c r="L13" s="35">
        <v>81</v>
      </c>
      <c r="M13" s="35">
        <v>66</v>
      </c>
      <c r="N13" s="36">
        <v>16.272289646755713</v>
      </c>
      <c r="O13" s="36">
        <v>9.9667774086378724</v>
      </c>
      <c r="P13" s="37">
        <v>6.4163822525597274</v>
      </c>
      <c r="Q13" s="38">
        <v>8.3333333333333339</v>
      </c>
      <c r="R13" s="38">
        <v>0</v>
      </c>
      <c r="S13" s="38">
        <v>0</v>
      </c>
      <c r="T13" s="38">
        <v>6.3055122381178403</v>
      </c>
      <c r="U13" s="39"/>
      <c r="V13" s="40">
        <v>7325</v>
      </c>
      <c r="W13" s="35">
        <v>0</v>
      </c>
      <c r="X13" s="41">
        <v>2</v>
      </c>
      <c r="Y13" s="42">
        <v>3.7878787878787881</v>
      </c>
      <c r="Z13" s="43">
        <v>5280</v>
      </c>
      <c r="AA13" s="44">
        <v>46.5</v>
      </c>
      <c r="AB13" s="45">
        <v>93</v>
      </c>
    </row>
    <row r="14" spans="1:28" ht="21.75" customHeight="1">
      <c r="A14" s="31">
        <v>9</v>
      </c>
      <c r="B14" s="32" t="s">
        <v>42</v>
      </c>
      <c r="C14" s="33">
        <v>16420.5</v>
      </c>
      <c r="D14" s="34">
        <v>242</v>
      </c>
      <c r="E14" s="34">
        <v>209</v>
      </c>
      <c r="F14" s="35">
        <v>4</v>
      </c>
      <c r="G14" s="35">
        <v>3</v>
      </c>
      <c r="H14" s="35">
        <v>1</v>
      </c>
      <c r="I14" s="35">
        <v>1</v>
      </c>
      <c r="J14" s="35">
        <v>73</v>
      </c>
      <c r="K14" s="35">
        <v>129</v>
      </c>
      <c r="L14" s="35">
        <v>119</v>
      </c>
      <c r="M14" s="35">
        <v>90</v>
      </c>
      <c r="N14" s="36">
        <v>14.737675466642306</v>
      </c>
      <c r="O14" s="36">
        <v>12.727992448463811</v>
      </c>
      <c r="P14" s="37">
        <v>8.5670695927708014</v>
      </c>
      <c r="Q14" s="38">
        <v>16.528925619834709</v>
      </c>
      <c r="R14" s="38">
        <v>8.2304526748971192</v>
      </c>
      <c r="S14" s="38">
        <v>4.1152263374485596</v>
      </c>
      <c r="T14" s="38">
        <v>2.0096830181784959</v>
      </c>
      <c r="U14" s="39"/>
      <c r="V14" s="40">
        <v>8521</v>
      </c>
      <c r="W14" s="35">
        <v>0</v>
      </c>
      <c r="X14" s="41">
        <v>7</v>
      </c>
      <c r="Y14" s="42">
        <v>13.192612137203167</v>
      </c>
      <c r="Z14" s="43">
        <v>5306</v>
      </c>
      <c r="AA14" s="45">
        <v>16.5</v>
      </c>
      <c r="AB14" s="45">
        <v>33</v>
      </c>
    </row>
    <row r="15" spans="1:28" ht="21.75" customHeight="1">
      <c r="A15" s="62">
        <v>10</v>
      </c>
      <c r="B15" s="63" t="s">
        <v>43</v>
      </c>
      <c r="C15" s="33">
        <v>10276.5</v>
      </c>
      <c r="D15" s="34">
        <v>165</v>
      </c>
      <c r="E15" s="34">
        <v>95</v>
      </c>
      <c r="F15" s="35">
        <v>2</v>
      </c>
      <c r="G15" s="35">
        <v>1</v>
      </c>
      <c r="H15" s="35">
        <v>0</v>
      </c>
      <c r="I15" s="35">
        <v>1</v>
      </c>
      <c r="J15" s="35">
        <v>24</v>
      </c>
      <c r="K15" s="35">
        <v>68</v>
      </c>
      <c r="L15" s="35">
        <v>54</v>
      </c>
      <c r="M15" s="35">
        <v>41</v>
      </c>
      <c r="N15" s="36">
        <v>16.056050211647936</v>
      </c>
      <c r="O15" s="36">
        <v>9.2443925461003253</v>
      </c>
      <c r="P15" s="37">
        <v>4.5810269135331172</v>
      </c>
      <c r="Q15" s="38">
        <v>12.121212121212121</v>
      </c>
      <c r="R15" s="38">
        <v>6.024096385542169</v>
      </c>
      <c r="S15" s="38">
        <v>6.024096385542169</v>
      </c>
      <c r="T15" s="38">
        <v>6.8116576655476102</v>
      </c>
      <c r="U15" s="39"/>
      <c r="V15" s="40">
        <v>5239</v>
      </c>
      <c r="W15" s="35">
        <v>0</v>
      </c>
      <c r="X15" s="41">
        <v>3</v>
      </c>
      <c r="Y15" s="42">
        <v>10.023387905111928</v>
      </c>
      <c r="Z15" s="43">
        <v>2993</v>
      </c>
      <c r="AA15" s="45">
        <v>35</v>
      </c>
      <c r="AB15" s="45">
        <v>70</v>
      </c>
    </row>
    <row r="16" spans="1:28" ht="26.25" customHeight="1">
      <c r="A16" s="64" t="s">
        <v>44</v>
      </c>
      <c r="B16" s="65"/>
      <c r="C16" s="66">
        <v>154164</v>
      </c>
      <c r="D16" s="67">
        <v>2467</v>
      </c>
      <c r="E16" s="67">
        <v>1539</v>
      </c>
      <c r="F16" s="67">
        <v>23</v>
      </c>
      <c r="G16" s="67">
        <v>13</v>
      </c>
      <c r="H16" s="67">
        <v>7</v>
      </c>
      <c r="I16" s="67">
        <v>12</v>
      </c>
      <c r="J16" s="67">
        <v>452</v>
      </c>
      <c r="K16" s="67">
        <v>1051</v>
      </c>
      <c r="L16" s="67">
        <v>814</v>
      </c>
      <c r="M16" s="68">
        <v>725</v>
      </c>
      <c r="N16" s="69">
        <v>16.002438961106353</v>
      </c>
      <c r="O16" s="69">
        <v>9.982875379466023</v>
      </c>
      <c r="P16" s="70">
        <v>5.6579919135779289</v>
      </c>
      <c r="Q16" s="71">
        <v>9.3230644507498983</v>
      </c>
      <c r="R16" s="71">
        <v>7.664380798709157</v>
      </c>
      <c r="S16" s="71">
        <v>4.8406615570794669</v>
      </c>
      <c r="T16" s="71">
        <v>6.0195635816403303</v>
      </c>
      <c r="U16" s="72">
        <v>40.535062829347389</v>
      </c>
      <c r="V16" s="73">
        <v>79887</v>
      </c>
      <c r="W16" s="68">
        <v>7</v>
      </c>
      <c r="X16" s="74">
        <v>43</v>
      </c>
      <c r="Y16" s="75">
        <v>8.7565674255691768</v>
      </c>
      <c r="Z16" s="76">
        <v>49106</v>
      </c>
      <c r="AA16" s="77">
        <v>464</v>
      </c>
      <c r="AB16" s="78">
        <v>928</v>
      </c>
    </row>
    <row r="17" spans="1:30" ht="21.75" customHeight="1">
      <c r="A17" s="79">
        <v>11</v>
      </c>
      <c r="B17" s="80" t="s">
        <v>45</v>
      </c>
      <c r="C17" s="33">
        <v>63515</v>
      </c>
      <c r="D17" s="34">
        <v>976</v>
      </c>
      <c r="E17" s="34">
        <v>560</v>
      </c>
      <c r="F17" s="35">
        <v>11</v>
      </c>
      <c r="G17" s="35">
        <v>2</v>
      </c>
      <c r="H17" s="35">
        <v>3</v>
      </c>
      <c r="I17" s="35">
        <v>2</v>
      </c>
      <c r="J17" s="35">
        <v>137</v>
      </c>
      <c r="K17" s="35">
        <v>410</v>
      </c>
      <c r="L17" s="35">
        <v>276</v>
      </c>
      <c r="M17" s="35">
        <v>284</v>
      </c>
      <c r="N17" s="36">
        <v>15.366448870345588</v>
      </c>
      <c r="O17" s="36">
        <v>8.8168149256081243</v>
      </c>
      <c r="P17" s="37">
        <v>3.7031030381662884</v>
      </c>
      <c r="Q17" s="38">
        <v>11.270491803278688</v>
      </c>
      <c r="R17" s="38">
        <v>5.112474437627812</v>
      </c>
      <c r="S17" s="38">
        <v>2.0449897750511248</v>
      </c>
      <c r="T17" s="38">
        <v>6.5496339447374634</v>
      </c>
      <c r="U17" s="81"/>
      <c r="V17" s="82">
        <v>36996</v>
      </c>
      <c r="W17" s="35">
        <v>1</v>
      </c>
      <c r="X17" s="41">
        <v>14</v>
      </c>
      <c r="Y17" s="42">
        <v>8.0784766301211768</v>
      </c>
      <c r="Z17" s="43">
        <v>17330</v>
      </c>
      <c r="AA17" s="83">
        <v>208</v>
      </c>
      <c r="AB17" s="84">
        <v>416</v>
      </c>
    </row>
    <row r="18" spans="1:30" ht="48.75" customHeight="1">
      <c r="A18" s="85" t="s">
        <v>46</v>
      </c>
      <c r="B18" s="86"/>
      <c r="C18" s="66">
        <v>217679</v>
      </c>
      <c r="D18" s="87">
        <v>3443</v>
      </c>
      <c r="E18" s="87">
        <v>2099</v>
      </c>
      <c r="F18" s="87">
        <v>34</v>
      </c>
      <c r="G18" s="87">
        <v>15</v>
      </c>
      <c r="H18" s="87">
        <v>10</v>
      </c>
      <c r="I18" s="87">
        <v>14</v>
      </c>
      <c r="J18" s="87">
        <v>589</v>
      </c>
      <c r="K18" s="87">
        <v>1461</v>
      </c>
      <c r="L18" s="87">
        <v>1090</v>
      </c>
      <c r="M18" s="88">
        <v>1009</v>
      </c>
      <c r="N18" s="89">
        <v>15.816867956945778</v>
      </c>
      <c r="O18" s="89">
        <v>9.6426389316378707</v>
      </c>
      <c r="P18" s="90">
        <v>5.0392272614494837</v>
      </c>
      <c r="Q18" s="91">
        <v>9.34</v>
      </c>
      <c r="R18" s="92">
        <v>6.9424356378362742</v>
      </c>
      <c r="S18" s="92">
        <v>4.0497541220711595</v>
      </c>
      <c r="T18" s="92">
        <v>6.1742290253079073</v>
      </c>
      <c r="U18" s="72">
        <v>29.044437990124891</v>
      </c>
      <c r="V18" s="73">
        <v>116883</v>
      </c>
      <c r="W18" s="87">
        <v>8</v>
      </c>
      <c r="X18" s="74">
        <v>57</v>
      </c>
      <c r="Y18" s="93">
        <v>8.5796857125654764</v>
      </c>
      <c r="Z18" s="94">
        <v>66436</v>
      </c>
      <c r="AA18" s="95">
        <v>672</v>
      </c>
      <c r="AB18" s="95">
        <v>1344</v>
      </c>
    </row>
    <row r="19" spans="1:30" ht="30.75" customHeight="1">
      <c r="A19" s="96" t="s">
        <v>47</v>
      </c>
      <c r="B19" s="97"/>
      <c r="C19" s="49">
        <v>216084</v>
      </c>
      <c r="D19" s="98">
        <v>3895</v>
      </c>
      <c r="E19" s="98">
        <v>2146</v>
      </c>
      <c r="F19" s="98">
        <v>40</v>
      </c>
      <c r="G19" s="98">
        <v>24</v>
      </c>
      <c r="H19" s="98">
        <v>18</v>
      </c>
      <c r="I19" s="98">
        <v>22</v>
      </c>
      <c r="J19" s="98">
        <v>620</v>
      </c>
      <c r="K19" s="98">
        <v>1466</v>
      </c>
      <c r="L19" s="98">
        <v>1136</v>
      </c>
      <c r="M19" s="99">
        <v>1010</v>
      </c>
      <c r="N19" s="100">
        <v>18</v>
      </c>
      <c r="O19" s="100">
        <v>9.9</v>
      </c>
      <c r="P19" s="101">
        <v>5.3454997361297902</v>
      </c>
      <c r="Q19" s="102">
        <v>10.199999999999999</v>
      </c>
      <c r="R19" s="103">
        <v>10.210000000000001</v>
      </c>
      <c r="S19" s="103">
        <v>5.62</v>
      </c>
      <c r="T19" s="104">
        <v>8.146601802435649</v>
      </c>
      <c r="U19" s="105"/>
      <c r="V19" s="106">
        <v>117482</v>
      </c>
      <c r="W19" s="35">
        <v>11</v>
      </c>
      <c r="X19" s="98">
        <v>75</v>
      </c>
      <c r="Y19" s="57">
        <v>11.478420569329661</v>
      </c>
      <c r="Z19" s="107">
        <v>65340</v>
      </c>
      <c r="AA19" s="108">
        <v>875</v>
      </c>
      <c r="AB19" s="108">
        <v>1749</v>
      </c>
      <c r="AC19" s="61"/>
      <c r="AD19" s="61"/>
    </row>
    <row r="20" spans="1:30" ht="30.75" customHeight="1">
      <c r="A20" s="470" t="s">
        <v>48</v>
      </c>
      <c r="B20" s="470"/>
      <c r="C20" s="470"/>
      <c r="D20" s="109">
        <v>-452</v>
      </c>
      <c r="E20" s="109">
        <v>-47</v>
      </c>
      <c r="F20" s="109">
        <v>-6</v>
      </c>
      <c r="G20" s="109">
        <v>-9</v>
      </c>
      <c r="H20" s="109">
        <v>-8</v>
      </c>
      <c r="I20" s="109">
        <v>-8</v>
      </c>
      <c r="J20" s="109">
        <v>-31</v>
      </c>
      <c r="K20" s="109">
        <v>-5</v>
      </c>
      <c r="L20" s="109">
        <v>-46</v>
      </c>
      <c r="M20" s="109">
        <v>-1</v>
      </c>
      <c r="N20" s="110">
        <v>-0.1212851135030123</v>
      </c>
      <c r="O20" s="111">
        <v>-2.5996067511326215E-2</v>
      </c>
      <c r="P20" s="111">
        <v>-5.7295386736292642E-2</v>
      </c>
      <c r="Q20" s="111">
        <v>-8.4313725490196001E-2</v>
      </c>
      <c r="R20" s="111">
        <v>-0.32003568679370487</v>
      </c>
      <c r="S20" s="111">
        <v>-0.27940318112612827</v>
      </c>
      <c r="T20" s="111">
        <v>-0.2421098790587809</v>
      </c>
      <c r="U20" s="110"/>
      <c r="V20" s="109">
        <v>-599</v>
      </c>
      <c r="W20" s="109">
        <v>-3</v>
      </c>
      <c r="X20" s="109">
        <v>-18</v>
      </c>
      <c r="Y20" s="112">
        <v>-0.25253778072129573</v>
      </c>
      <c r="Z20" s="109">
        <v>1096</v>
      </c>
      <c r="AA20" s="109">
        <v>-203</v>
      </c>
      <c r="AB20" s="109">
        <v>-405</v>
      </c>
      <c r="AC20" s="113"/>
      <c r="AD20" s="61"/>
    </row>
    <row r="21" spans="1:30" ht="31.5" customHeight="1" thickBot="1">
      <c r="A21" s="472" t="s">
        <v>49</v>
      </c>
      <c r="B21" s="472"/>
      <c r="C21" s="473"/>
      <c r="D21" s="474">
        <v>4023</v>
      </c>
      <c r="E21" s="474">
        <v>2345</v>
      </c>
      <c r="F21" s="475">
        <v>41</v>
      </c>
      <c r="G21" s="475">
        <v>26</v>
      </c>
      <c r="H21" s="475">
        <v>18</v>
      </c>
      <c r="I21" s="474">
        <v>25</v>
      </c>
      <c r="J21" s="475">
        <v>749</v>
      </c>
      <c r="K21" s="475">
        <v>1529</v>
      </c>
      <c r="L21" s="469">
        <v>1280</v>
      </c>
      <c r="M21" s="114">
        <v>1065</v>
      </c>
      <c r="N21" s="115">
        <v>18.761192359349351</v>
      </c>
      <c r="O21" s="116">
        <v>10.93586778092822</v>
      </c>
      <c r="P21" s="116">
        <v>6.307474652204669</v>
      </c>
      <c r="Q21" s="116">
        <v>10</v>
      </c>
      <c r="R21" s="117">
        <v>10.622529644268774</v>
      </c>
      <c r="S21" s="117">
        <v>6.1758893280632412</v>
      </c>
      <c r="T21" s="118">
        <v>7.8</v>
      </c>
      <c r="U21" s="119">
        <v>24.9</v>
      </c>
      <c r="V21" s="120">
        <v>118748</v>
      </c>
      <c r="W21" s="114">
        <v>12</v>
      </c>
      <c r="X21" s="121">
        <v>79</v>
      </c>
      <c r="Y21" s="81">
        <v>12.33</v>
      </c>
      <c r="Z21" s="81">
        <v>64080</v>
      </c>
      <c r="AA21" s="122">
        <v>839</v>
      </c>
      <c r="AB21" s="120">
        <v>1678</v>
      </c>
      <c r="AC21" s="61"/>
      <c r="AD21" s="61"/>
    </row>
    <row r="22" spans="1:30" ht="17.25" customHeight="1">
      <c r="G22" s="123"/>
      <c r="H22" s="123"/>
      <c r="I22" s="123"/>
      <c r="J22" s="124" t="s">
        <v>50</v>
      </c>
      <c r="K22" s="471"/>
      <c r="L22" s="125"/>
      <c r="M22" s="125"/>
      <c r="N22" s="116">
        <v>13.3</v>
      </c>
      <c r="O22" s="116">
        <v>13</v>
      </c>
      <c r="P22" s="126">
        <v>5.5</v>
      </c>
      <c r="Q22" s="127">
        <v>6.5</v>
      </c>
      <c r="R22" s="128">
        <v>8.2899999999999991</v>
      </c>
      <c r="S22" s="128">
        <v>5.87</v>
      </c>
      <c r="T22" s="81">
        <v>0.3</v>
      </c>
      <c r="U22" s="81">
        <v>10.1</v>
      </c>
      <c r="V22" s="129" t="s">
        <v>51</v>
      </c>
      <c r="W22" s="130"/>
      <c r="X22" s="130"/>
      <c r="Y22" s="130"/>
      <c r="Z22" s="130"/>
      <c r="AA22" s="130"/>
      <c r="AB22" s="131"/>
      <c r="AC22" s="132"/>
      <c r="AD22" s="61"/>
    </row>
    <row r="23" spans="1:30" ht="21" customHeight="1">
      <c r="A23" t="s">
        <v>52</v>
      </c>
      <c r="G23" s="123"/>
      <c r="H23" s="123"/>
      <c r="I23" s="123"/>
      <c r="J23" s="133" t="s">
        <v>53</v>
      </c>
      <c r="K23" s="125"/>
      <c r="L23" s="125"/>
      <c r="M23" s="125"/>
      <c r="N23" s="116">
        <v>14.4</v>
      </c>
      <c r="O23" s="116">
        <v>13.2</v>
      </c>
      <c r="P23" s="127"/>
      <c r="Q23" s="127">
        <v>6.9</v>
      </c>
      <c r="R23" s="127">
        <v>8.1999999999999993</v>
      </c>
      <c r="S23" s="127">
        <v>5.92</v>
      </c>
      <c r="T23" s="81">
        <v>1.2</v>
      </c>
      <c r="U23" s="81">
        <v>15.5</v>
      </c>
      <c r="V23" s="134"/>
      <c r="W23" s="134"/>
      <c r="X23" s="134"/>
      <c r="Y23" s="134"/>
      <c r="Z23" s="134"/>
      <c r="AA23" s="134"/>
      <c r="AB23" s="135"/>
    </row>
    <row r="24" spans="1:30" ht="21" customHeight="1" thickBot="1">
      <c r="A24" t="s">
        <v>54</v>
      </c>
      <c r="J24" s="133" t="s">
        <v>55</v>
      </c>
      <c r="K24" s="125"/>
      <c r="L24" s="125"/>
      <c r="M24" s="125"/>
      <c r="N24" s="81">
        <v>12.9</v>
      </c>
      <c r="O24" s="81">
        <v>12.9</v>
      </c>
      <c r="P24" s="81">
        <v>5.3</v>
      </c>
      <c r="Q24" s="46">
        <v>6</v>
      </c>
      <c r="R24" s="136">
        <v>7.89</v>
      </c>
      <c r="S24" s="136">
        <v>5.73</v>
      </c>
      <c r="T24" s="128">
        <v>-0.01</v>
      </c>
      <c r="U24" s="137">
        <v>10</v>
      </c>
      <c r="V24" s="138"/>
      <c r="W24" s="138"/>
      <c r="X24" s="138"/>
      <c r="Y24" s="138"/>
      <c r="Z24" s="138"/>
      <c r="AA24" s="138"/>
      <c r="AB24" s="139"/>
    </row>
    <row r="25" spans="1:30" ht="27" customHeight="1">
      <c r="J25" s="133" t="s">
        <v>56</v>
      </c>
      <c r="K25" s="125"/>
      <c r="L25" s="125"/>
      <c r="M25" s="125"/>
      <c r="N25" s="81">
        <v>13.8</v>
      </c>
      <c r="O25" s="46">
        <v>13</v>
      </c>
      <c r="P25" s="81"/>
      <c r="Q25" s="81">
        <v>6.6</v>
      </c>
      <c r="R25" s="81">
        <v>8.15</v>
      </c>
      <c r="S25" s="81">
        <v>5.94</v>
      </c>
      <c r="T25" s="127">
        <v>0.8</v>
      </c>
      <c r="U25" s="81">
        <v>11.6</v>
      </c>
      <c r="V25" s="140"/>
      <c r="X25" s="141" t="s">
        <v>57</v>
      </c>
      <c r="Y25" s="142" t="s">
        <v>58</v>
      </c>
      <c r="Z25" s="143" t="s">
        <v>59</v>
      </c>
      <c r="AA25" s="144" t="s">
        <v>60</v>
      </c>
      <c r="AB25" s="145" t="s">
        <v>61</v>
      </c>
    </row>
    <row r="26" spans="1:30" ht="24" customHeight="1">
      <c r="R26" s="146" t="s">
        <v>62</v>
      </c>
      <c r="S26" s="147"/>
      <c r="T26" s="147"/>
      <c r="U26" s="147"/>
      <c r="V26" s="147"/>
      <c r="W26" s="147"/>
      <c r="X26" s="148">
        <v>8.384094175621108</v>
      </c>
      <c r="Y26" s="148">
        <v>10.01001001001001</v>
      </c>
      <c r="Z26" s="148">
        <v>8.5796857125654764</v>
      </c>
      <c r="AA26" s="149">
        <v>2.7480076944215446</v>
      </c>
      <c r="AB26" s="150">
        <v>18.456296436515071</v>
      </c>
    </row>
    <row r="27" spans="1:30" ht="19.5" customHeight="1">
      <c r="R27" s="151" t="s">
        <v>63</v>
      </c>
      <c r="S27" s="152"/>
      <c r="T27" s="152"/>
      <c r="U27" s="152"/>
      <c r="V27" s="152"/>
      <c r="W27" s="152"/>
      <c r="X27" s="153">
        <v>11.119605254013482</v>
      </c>
      <c r="Y27" s="153">
        <v>14.131551901336074</v>
      </c>
      <c r="Z27" s="148">
        <v>11.478420569329661</v>
      </c>
      <c r="AA27" s="154">
        <v>4.4804540193406268</v>
      </c>
      <c r="AB27" s="155">
        <v>22.29806598407281</v>
      </c>
    </row>
    <row r="28" spans="1:30" ht="15" customHeight="1">
      <c r="R28" s="156" t="s">
        <v>64</v>
      </c>
      <c r="S28" s="157"/>
      <c r="T28" s="157"/>
      <c r="U28" s="157"/>
      <c r="V28" s="157"/>
      <c r="W28" s="158"/>
      <c r="X28" s="159">
        <v>-0.24600793066867421</v>
      </c>
      <c r="Y28" s="159">
        <v>-0.29165529165529169</v>
      </c>
      <c r="Z28" s="160">
        <v>-0.25253778072129573</v>
      </c>
      <c r="AA28" s="159">
        <v>-0.38666758266923151</v>
      </c>
      <c r="AB28" s="159">
        <v>-0.17229160368894147</v>
      </c>
    </row>
    <row r="29" spans="1:30" ht="18.75" customHeight="1">
      <c r="R29" s="161" t="s">
        <v>65</v>
      </c>
      <c r="S29" s="147"/>
      <c r="T29" s="147"/>
      <c r="U29" s="147"/>
      <c r="V29" s="147"/>
      <c r="W29" s="147"/>
      <c r="X29" s="162">
        <v>58444</v>
      </c>
      <c r="Y29" s="162">
        <v>7992</v>
      </c>
      <c r="Z29" s="163">
        <v>66436</v>
      </c>
      <c r="AA29" s="162">
        <v>54585</v>
      </c>
      <c r="AB29" s="164">
        <v>21131</v>
      </c>
    </row>
    <row r="30" spans="1:30" ht="15">
      <c r="T30" s="165" t="s">
        <v>66</v>
      </c>
      <c r="U30" s="166"/>
      <c r="V30" s="166"/>
      <c r="W30" s="167"/>
      <c r="X30" s="168">
        <v>11.86</v>
      </c>
      <c r="Y30" s="168">
        <v>15.79</v>
      </c>
      <c r="Z30" s="169">
        <v>12.33</v>
      </c>
      <c r="AA30" s="168">
        <v>4.99</v>
      </c>
      <c r="AB30" s="57"/>
    </row>
    <row r="31" spans="1:30" ht="15">
      <c r="T31" s="170" t="s">
        <v>67</v>
      </c>
      <c r="U31" s="171"/>
      <c r="V31" s="171"/>
      <c r="W31" s="172"/>
      <c r="X31" s="137">
        <v>13.3</v>
      </c>
      <c r="Y31" s="137">
        <v>18.2</v>
      </c>
      <c r="Z31" s="173">
        <v>13.9</v>
      </c>
      <c r="AA31" s="137">
        <v>6.2</v>
      </c>
      <c r="AB31" s="174"/>
    </row>
  </sheetData>
  <sheetProtection selectLockedCells="1" selectUnlockedCells="1"/>
  <mergeCells count="47">
    <mergeCell ref="T31:W31"/>
    <mergeCell ref="J25:M25"/>
    <mergeCell ref="R26:W26"/>
    <mergeCell ref="R27:W27"/>
    <mergeCell ref="R28:W28"/>
    <mergeCell ref="R29:W29"/>
    <mergeCell ref="T30:W30"/>
    <mergeCell ref="A18:B18"/>
    <mergeCell ref="A19:B19"/>
    <mergeCell ref="A20:C20"/>
    <mergeCell ref="A21:C21"/>
    <mergeCell ref="J22:M22"/>
    <mergeCell ref="V22:AB24"/>
    <mergeCell ref="J23:M23"/>
    <mergeCell ref="J24:M24"/>
    <mergeCell ref="Q4:Q5"/>
    <mergeCell ref="R4:R5"/>
    <mergeCell ref="S4:S5"/>
    <mergeCell ref="Y4:Y5"/>
    <mergeCell ref="Z4:Z5"/>
    <mergeCell ref="A16:B16"/>
    <mergeCell ref="AB3:AB5"/>
    <mergeCell ref="E4:E5"/>
    <mergeCell ref="F4:F5"/>
    <mergeCell ref="G4:G5"/>
    <mergeCell ref="J4:J5"/>
    <mergeCell ref="K4:K5"/>
    <mergeCell ref="L4:L5"/>
    <mergeCell ref="M4:M5"/>
    <mergeCell ref="O4:O5"/>
    <mergeCell ref="P4:P5"/>
    <mergeCell ref="U3:U5"/>
    <mergeCell ref="V3:V5"/>
    <mergeCell ref="W3:W5"/>
    <mergeCell ref="X3:X5"/>
    <mergeCell ref="Y3:Z3"/>
    <mergeCell ref="AA3:AA5"/>
    <mergeCell ref="A1:U1"/>
    <mergeCell ref="A2:U2"/>
    <mergeCell ref="A3:A5"/>
    <mergeCell ref="B3:B5"/>
    <mergeCell ref="C3:C5"/>
    <mergeCell ref="D3:D5"/>
    <mergeCell ref="E3:M3"/>
    <mergeCell ref="N3:N5"/>
    <mergeCell ref="O3:S3"/>
    <mergeCell ref="T3:T5"/>
  </mergeCells>
  <dataValidations count="1">
    <dataValidation operator="equal" allowBlank="1" showErrorMessage="1" sqref="AA30 V6:V17 Y29:Z29">
      <formula1>0</formula1>
      <formula2>0</formula2>
    </dataValidation>
  </dataValidations>
  <pageMargins left="0.59027777777777779" right="0" top="0.19652777777777777" bottom="0.19652777777777777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opLeftCell="A4" workbookViewId="0">
      <selection activeCell="A18" sqref="A18:C18"/>
    </sheetView>
  </sheetViews>
  <sheetFormatPr defaultRowHeight="12.75"/>
  <cols>
    <col min="1" max="1" width="4.85546875" customWidth="1"/>
    <col min="2" max="2" width="16.42578125" customWidth="1"/>
  </cols>
  <sheetData>
    <row r="1" spans="1:22" ht="27">
      <c r="A1" s="175" t="s">
        <v>68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1:22" ht="21" thickBot="1">
      <c r="A2" s="176" t="s">
        <v>69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22" ht="135.75" thickBot="1">
      <c r="A3" s="177" t="s">
        <v>70</v>
      </c>
      <c r="B3" s="178" t="s">
        <v>71</v>
      </c>
      <c r="C3" s="179" t="s">
        <v>72</v>
      </c>
      <c r="D3" s="180" t="s">
        <v>73</v>
      </c>
      <c r="E3" s="181" t="s">
        <v>74</v>
      </c>
      <c r="F3" s="181" t="s">
        <v>75</v>
      </c>
      <c r="G3" s="181" t="s">
        <v>76</v>
      </c>
      <c r="H3" s="181" t="s">
        <v>77</v>
      </c>
      <c r="I3" s="181" t="s">
        <v>78</v>
      </c>
      <c r="J3" s="181" t="s">
        <v>79</v>
      </c>
      <c r="K3" s="181" t="s">
        <v>80</v>
      </c>
      <c r="L3" s="181" t="s">
        <v>81</v>
      </c>
      <c r="M3" s="181" t="s">
        <v>82</v>
      </c>
      <c r="N3" s="181" t="s">
        <v>83</v>
      </c>
      <c r="O3" s="181" t="s">
        <v>84</v>
      </c>
      <c r="P3" s="181" t="s">
        <v>85</v>
      </c>
      <c r="Q3" s="182" t="s">
        <v>86</v>
      </c>
      <c r="R3" s="182" t="s">
        <v>87</v>
      </c>
      <c r="S3" s="181" t="s">
        <v>88</v>
      </c>
      <c r="T3" s="183" t="s">
        <v>89</v>
      </c>
      <c r="U3" s="184" t="s">
        <v>90</v>
      </c>
      <c r="V3" s="185" t="s">
        <v>91</v>
      </c>
    </row>
    <row r="4" spans="1:22">
      <c r="A4" s="177"/>
      <c r="B4" s="178"/>
      <c r="C4" s="179"/>
      <c r="D4" s="180"/>
      <c r="E4" s="186" t="s">
        <v>92</v>
      </c>
      <c r="F4" s="186" t="s">
        <v>93</v>
      </c>
      <c r="G4" s="186" t="s">
        <v>94</v>
      </c>
      <c r="H4" s="186" t="s">
        <v>95</v>
      </c>
      <c r="I4" s="186" t="s">
        <v>96</v>
      </c>
      <c r="J4" s="186" t="s">
        <v>97</v>
      </c>
      <c r="K4" s="187" t="s">
        <v>98</v>
      </c>
      <c r="L4" s="186" t="s">
        <v>99</v>
      </c>
      <c r="M4" s="186" t="s">
        <v>100</v>
      </c>
      <c r="N4" s="186" t="s">
        <v>101</v>
      </c>
      <c r="O4" s="186" t="s">
        <v>102</v>
      </c>
      <c r="P4" s="186" t="s">
        <v>103</v>
      </c>
      <c r="Q4" s="186" t="s">
        <v>104</v>
      </c>
      <c r="R4" s="186" t="s">
        <v>105</v>
      </c>
      <c r="S4" s="186" t="s">
        <v>106</v>
      </c>
      <c r="T4" s="188" t="s">
        <v>107</v>
      </c>
      <c r="U4" s="189" t="s">
        <v>108</v>
      </c>
      <c r="V4" s="190" t="s">
        <v>109</v>
      </c>
    </row>
    <row r="5" spans="1:22" ht="15.75">
      <c r="A5" s="191">
        <v>1</v>
      </c>
      <c r="B5" s="32" t="s">
        <v>34</v>
      </c>
      <c r="C5" s="192">
        <v>33089.5</v>
      </c>
      <c r="D5" s="193">
        <v>302</v>
      </c>
      <c r="E5" s="194">
        <v>3</v>
      </c>
      <c r="F5" s="194">
        <v>54</v>
      </c>
      <c r="G5" s="194"/>
      <c r="H5" s="194">
        <v>7</v>
      </c>
      <c r="I5" s="194"/>
      <c r="J5" s="194">
        <v>3</v>
      </c>
      <c r="K5" s="195">
        <v>160</v>
      </c>
      <c r="L5" s="194">
        <v>11</v>
      </c>
      <c r="M5" s="194">
        <v>12</v>
      </c>
      <c r="N5" s="194"/>
      <c r="O5" s="194">
        <v>1</v>
      </c>
      <c r="P5" s="194">
        <v>4</v>
      </c>
      <c r="Q5" s="194"/>
      <c r="R5" s="194"/>
      <c r="S5" s="194"/>
      <c r="T5" s="194">
        <v>13</v>
      </c>
      <c r="U5" s="196">
        <v>34</v>
      </c>
      <c r="V5" s="197">
        <v>1</v>
      </c>
    </row>
    <row r="6" spans="1:22" ht="15.75">
      <c r="A6" s="191">
        <v>2</v>
      </c>
      <c r="B6" s="32" t="s">
        <v>35</v>
      </c>
      <c r="C6" s="192">
        <v>8400.5</v>
      </c>
      <c r="D6" s="193">
        <v>106</v>
      </c>
      <c r="E6" s="194">
        <v>3</v>
      </c>
      <c r="F6" s="194">
        <v>18</v>
      </c>
      <c r="G6" s="194"/>
      <c r="H6" s="194">
        <v>1</v>
      </c>
      <c r="I6" s="194"/>
      <c r="J6" s="194">
        <v>2</v>
      </c>
      <c r="K6" s="195">
        <v>26</v>
      </c>
      <c r="L6" s="194">
        <v>4</v>
      </c>
      <c r="M6" s="194">
        <v>6</v>
      </c>
      <c r="N6" s="194"/>
      <c r="O6" s="194">
        <v>1</v>
      </c>
      <c r="P6" s="194">
        <v>1</v>
      </c>
      <c r="Q6" s="194"/>
      <c r="R6" s="194">
        <v>1</v>
      </c>
      <c r="S6" s="194">
        <v>1</v>
      </c>
      <c r="T6" s="194">
        <v>30</v>
      </c>
      <c r="U6" s="196">
        <v>12</v>
      </c>
      <c r="V6" s="197">
        <v>2</v>
      </c>
    </row>
    <row r="7" spans="1:22" ht="15.75">
      <c r="A7" s="191">
        <v>3</v>
      </c>
      <c r="B7" s="32" t="s">
        <v>36</v>
      </c>
      <c r="C7" s="192">
        <v>12337</v>
      </c>
      <c r="D7" s="193">
        <v>169</v>
      </c>
      <c r="E7" s="194">
        <v>1</v>
      </c>
      <c r="F7" s="194">
        <v>22</v>
      </c>
      <c r="G7" s="194"/>
      <c r="H7" s="194">
        <v>6</v>
      </c>
      <c r="I7" s="194"/>
      <c r="J7" s="194">
        <v>11</v>
      </c>
      <c r="K7" s="195">
        <v>70</v>
      </c>
      <c r="L7" s="194">
        <v>7</v>
      </c>
      <c r="M7" s="194">
        <v>10</v>
      </c>
      <c r="N7" s="194"/>
      <c r="O7" s="194"/>
      <c r="P7" s="194">
        <v>4</v>
      </c>
      <c r="Q7" s="194"/>
      <c r="R7" s="194">
        <v>1</v>
      </c>
      <c r="S7" s="194"/>
      <c r="T7" s="194">
        <v>12</v>
      </c>
      <c r="U7" s="196">
        <v>25</v>
      </c>
      <c r="V7" s="197">
        <v>1</v>
      </c>
    </row>
    <row r="8" spans="1:22" ht="15.75">
      <c r="A8" s="191">
        <v>4</v>
      </c>
      <c r="B8" s="32" t="s">
        <v>37</v>
      </c>
      <c r="C8" s="192">
        <v>13798.5</v>
      </c>
      <c r="D8" s="193">
        <v>166</v>
      </c>
      <c r="E8" s="194">
        <v>1</v>
      </c>
      <c r="F8" s="194">
        <v>32</v>
      </c>
      <c r="G8" s="198"/>
      <c r="H8" s="198">
        <v>4</v>
      </c>
      <c r="I8" s="198">
        <v>1</v>
      </c>
      <c r="J8" s="194">
        <v>5</v>
      </c>
      <c r="K8" s="195">
        <v>74</v>
      </c>
      <c r="L8" s="194">
        <v>6</v>
      </c>
      <c r="M8" s="194">
        <v>9</v>
      </c>
      <c r="N8" s="198"/>
      <c r="O8" s="198"/>
      <c r="P8" s="198"/>
      <c r="Q8" s="198"/>
      <c r="R8" s="198"/>
      <c r="S8" s="198">
        <v>1</v>
      </c>
      <c r="T8" s="198">
        <v>10</v>
      </c>
      <c r="U8" s="199">
        <v>23</v>
      </c>
      <c r="V8" s="197">
        <v>1</v>
      </c>
    </row>
    <row r="9" spans="1:22" ht="15.75">
      <c r="A9" s="200">
        <v>5</v>
      </c>
      <c r="B9" s="32" t="s">
        <v>38</v>
      </c>
      <c r="C9" s="192">
        <v>14358</v>
      </c>
      <c r="D9" s="193">
        <v>139</v>
      </c>
      <c r="E9" s="201"/>
      <c r="F9" s="202">
        <v>13</v>
      </c>
      <c r="G9" s="203"/>
      <c r="H9" s="203">
        <v>1</v>
      </c>
      <c r="I9" s="203"/>
      <c r="J9" s="201">
        <v>28</v>
      </c>
      <c r="K9" s="204">
        <v>43</v>
      </c>
      <c r="L9" s="205">
        <v>6</v>
      </c>
      <c r="M9" s="202">
        <v>6</v>
      </c>
      <c r="N9" s="203"/>
      <c r="O9" s="206"/>
      <c r="P9" s="203">
        <v>1</v>
      </c>
      <c r="Q9" s="203">
        <v>1</v>
      </c>
      <c r="R9" s="206"/>
      <c r="S9" s="206"/>
      <c r="T9" s="206">
        <v>13</v>
      </c>
      <c r="U9" s="207">
        <v>27</v>
      </c>
      <c r="V9" s="197"/>
    </row>
    <row r="10" spans="1:22" ht="15.75">
      <c r="A10" s="191">
        <v>6</v>
      </c>
      <c r="B10" s="32" t="s">
        <v>39</v>
      </c>
      <c r="C10" s="192">
        <v>11548</v>
      </c>
      <c r="D10" s="193">
        <v>90</v>
      </c>
      <c r="E10" s="194">
        <v>2</v>
      </c>
      <c r="F10" s="194">
        <v>6</v>
      </c>
      <c r="G10" s="208"/>
      <c r="H10" s="208">
        <v>3</v>
      </c>
      <c r="I10" s="208"/>
      <c r="J10" s="194">
        <v>3</v>
      </c>
      <c r="K10" s="195">
        <v>47</v>
      </c>
      <c r="L10" s="194">
        <v>1</v>
      </c>
      <c r="M10" s="196">
        <v>4</v>
      </c>
      <c r="N10" s="194"/>
      <c r="O10" s="194"/>
      <c r="P10" s="194">
        <v>1</v>
      </c>
      <c r="Q10" s="194"/>
      <c r="R10" s="194">
        <v>3</v>
      </c>
      <c r="S10" s="194">
        <v>1</v>
      </c>
      <c r="T10" s="194">
        <v>2</v>
      </c>
      <c r="U10" s="196">
        <v>17</v>
      </c>
      <c r="V10" s="197">
        <v>1</v>
      </c>
    </row>
    <row r="11" spans="1:22" ht="15.75">
      <c r="A11" s="191">
        <v>7</v>
      </c>
      <c r="B11" s="32" t="s">
        <v>40</v>
      </c>
      <c r="C11" s="192">
        <v>19186.5</v>
      </c>
      <c r="D11" s="193">
        <v>115</v>
      </c>
      <c r="E11" s="194">
        <v>2</v>
      </c>
      <c r="F11" s="194">
        <v>16</v>
      </c>
      <c r="G11" s="194"/>
      <c r="H11" s="194"/>
      <c r="I11" s="194">
        <v>1</v>
      </c>
      <c r="J11" s="194">
        <v>2</v>
      </c>
      <c r="K11" s="195">
        <v>45</v>
      </c>
      <c r="L11" s="194">
        <v>11</v>
      </c>
      <c r="M11" s="194">
        <v>5</v>
      </c>
      <c r="N11" s="208"/>
      <c r="O11" s="208"/>
      <c r="P11" s="208">
        <v>4</v>
      </c>
      <c r="Q11" s="208"/>
      <c r="R11" s="208">
        <v>3</v>
      </c>
      <c r="S11" s="208">
        <v>2</v>
      </c>
      <c r="T11" s="208">
        <v>4</v>
      </c>
      <c r="U11" s="209">
        <v>20</v>
      </c>
      <c r="V11" s="197">
        <v>1</v>
      </c>
    </row>
    <row r="12" spans="1:22" ht="15.75">
      <c r="A12" s="210">
        <v>8</v>
      </c>
      <c r="B12" s="32" t="s">
        <v>41</v>
      </c>
      <c r="C12" s="192">
        <v>14749</v>
      </c>
      <c r="D12" s="193">
        <v>147</v>
      </c>
      <c r="E12" s="194"/>
      <c r="F12" s="194">
        <v>20</v>
      </c>
      <c r="G12" s="194"/>
      <c r="H12" s="194">
        <v>1</v>
      </c>
      <c r="I12" s="194"/>
      <c r="J12" s="194">
        <v>2</v>
      </c>
      <c r="K12" s="195">
        <v>48</v>
      </c>
      <c r="L12" s="194">
        <v>6</v>
      </c>
      <c r="M12" s="194">
        <v>8</v>
      </c>
      <c r="N12" s="194"/>
      <c r="O12" s="194">
        <v>1</v>
      </c>
      <c r="P12" s="194">
        <v>2</v>
      </c>
      <c r="Q12" s="194"/>
      <c r="R12" s="194"/>
      <c r="S12" s="194">
        <v>1</v>
      </c>
      <c r="T12" s="194">
        <v>32</v>
      </c>
      <c r="U12" s="196">
        <v>26</v>
      </c>
      <c r="V12" s="197"/>
    </row>
    <row r="13" spans="1:22" ht="15.75">
      <c r="A13" s="191">
        <v>9</v>
      </c>
      <c r="B13" s="32" t="s">
        <v>42</v>
      </c>
      <c r="C13" s="192">
        <v>16420.5</v>
      </c>
      <c r="D13" s="193">
        <v>209</v>
      </c>
      <c r="E13" s="194">
        <v>2</v>
      </c>
      <c r="F13" s="194">
        <v>20</v>
      </c>
      <c r="G13" s="194"/>
      <c r="H13" s="194"/>
      <c r="I13" s="194"/>
      <c r="J13" s="194">
        <v>3</v>
      </c>
      <c r="K13" s="195">
        <v>79</v>
      </c>
      <c r="L13" s="194">
        <v>16</v>
      </c>
      <c r="M13" s="194">
        <v>5</v>
      </c>
      <c r="N13" s="194"/>
      <c r="O13" s="194">
        <v>2</v>
      </c>
      <c r="P13" s="194">
        <v>3</v>
      </c>
      <c r="Q13" s="194"/>
      <c r="R13" s="194">
        <v>1</v>
      </c>
      <c r="S13" s="194">
        <v>1</v>
      </c>
      <c r="T13" s="194">
        <v>42</v>
      </c>
      <c r="U13" s="196">
        <v>35</v>
      </c>
      <c r="V13" s="197"/>
    </row>
    <row r="14" spans="1:22" ht="15.75">
      <c r="A14" s="191">
        <v>10</v>
      </c>
      <c r="B14" s="63" t="s">
        <v>43</v>
      </c>
      <c r="C14" s="192">
        <v>10276.5</v>
      </c>
      <c r="D14" s="193">
        <v>95</v>
      </c>
      <c r="E14" s="194">
        <v>1</v>
      </c>
      <c r="F14" s="194">
        <v>16</v>
      </c>
      <c r="G14" s="194"/>
      <c r="H14" s="194">
        <v>1</v>
      </c>
      <c r="I14" s="194"/>
      <c r="J14" s="194">
        <v>1</v>
      </c>
      <c r="K14" s="211">
        <v>48</v>
      </c>
      <c r="L14" s="194">
        <v>3</v>
      </c>
      <c r="M14" s="194">
        <v>4</v>
      </c>
      <c r="N14" s="194"/>
      <c r="O14" s="194"/>
      <c r="P14" s="194"/>
      <c r="Q14" s="194"/>
      <c r="R14" s="194">
        <v>1</v>
      </c>
      <c r="S14" s="194"/>
      <c r="T14" s="194">
        <v>11</v>
      </c>
      <c r="U14" s="194">
        <v>9</v>
      </c>
      <c r="V14" s="194">
        <v>0</v>
      </c>
    </row>
    <row r="15" spans="1:22" ht="15.75">
      <c r="A15" s="212" t="s">
        <v>110</v>
      </c>
      <c r="B15" s="213" t="s">
        <v>44</v>
      </c>
      <c r="C15" s="214">
        <v>154164</v>
      </c>
      <c r="D15" s="215">
        <v>1538</v>
      </c>
      <c r="E15" s="216">
        <f t="shared" ref="E15:V15" si="0">SUM(E5:E14)</f>
        <v>15</v>
      </c>
      <c r="F15" s="216">
        <f t="shared" si="0"/>
        <v>217</v>
      </c>
      <c r="G15" s="216">
        <f t="shared" si="0"/>
        <v>0</v>
      </c>
      <c r="H15" s="216">
        <f t="shared" si="0"/>
        <v>24</v>
      </c>
      <c r="I15" s="216">
        <f t="shared" si="0"/>
        <v>2</v>
      </c>
      <c r="J15" s="216">
        <f t="shared" si="0"/>
        <v>60</v>
      </c>
      <c r="K15" s="216">
        <f t="shared" si="0"/>
        <v>640</v>
      </c>
      <c r="L15" s="216">
        <f t="shared" si="0"/>
        <v>71</v>
      </c>
      <c r="M15" s="216">
        <f t="shared" si="0"/>
        <v>69</v>
      </c>
      <c r="N15" s="216">
        <f t="shared" si="0"/>
        <v>0</v>
      </c>
      <c r="O15" s="216">
        <f t="shared" si="0"/>
        <v>5</v>
      </c>
      <c r="P15" s="216">
        <f t="shared" si="0"/>
        <v>20</v>
      </c>
      <c r="Q15" s="216">
        <f t="shared" si="0"/>
        <v>1</v>
      </c>
      <c r="R15" s="216">
        <f t="shared" si="0"/>
        <v>10</v>
      </c>
      <c r="S15" s="216">
        <f t="shared" si="0"/>
        <v>7</v>
      </c>
      <c r="T15" s="217">
        <f t="shared" si="0"/>
        <v>169</v>
      </c>
      <c r="U15" s="212">
        <f t="shared" si="0"/>
        <v>228</v>
      </c>
      <c r="V15" s="218">
        <f t="shared" si="0"/>
        <v>7</v>
      </c>
    </row>
    <row r="16" spans="1:22" ht="15.75">
      <c r="A16" s="191">
        <v>11</v>
      </c>
      <c r="B16" s="219" t="s">
        <v>111</v>
      </c>
      <c r="C16" s="220">
        <v>63515</v>
      </c>
      <c r="D16" s="193">
        <v>561</v>
      </c>
      <c r="E16" s="206">
        <v>18</v>
      </c>
      <c r="F16" s="206">
        <v>101</v>
      </c>
      <c r="G16" s="206"/>
      <c r="H16" s="206">
        <v>6</v>
      </c>
      <c r="I16" s="206"/>
      <c r="J16" s="206">
        <v>6</v>
      </c>
      <c r="K16" s="195">
        <v>233</v>
      </c>
      <c r="L16" s="206">
        <v>32</v>
      </c>
      <c r="M16" s="206">
        <v>27</v>
      </c>
      <c r="N16" s="206">
        <v>2</v>
      </c>
      <c r="O16" s="206">
        <v>1</v>
      </c>
      <c r="P16" s="206">
        <v>10</v>
      </c>
      <c r="Q16" s="206"/>
      <c r="R16" s="206">
        <v>5</v>
      </c>
      <c r="S16" s="206">
        <v>3</v>
      </c>
      <c r="T16" s="206">
        <v>49</v>
      </c>
      <c r="U16" s="207">
        <v>68</v>
      </c>
      <c r="V16" s="221">
        <v>9</v>
      </c>
    </row>
    <row r="17" spans="1:22" ht="16.5" thickBot="1">
      <c r="A17" s="212" t="s">
        <v>112</v>
      </c>
      <c r="B17" s="213" t="s">
        <v>113</v>
      </c>
      <c r="C17" s="222">
        <v>217679</v>
      </c>
      <c r="D17" s="193">
        <v>2099</v>
      </c>
      <c r="E17" s="223">
        <f>E15+E16</f>
        <v>33</v>
      </c>
      <c r="F17" s="223">
        <f t="shared" ref="F17:V17" si="1">F15+F16</f>
        <v>318</v>
      </c>
      <c r="G17" s="223">
        <f t="shared" si="1"/>
        <v>0</v>
      </c>
      <c r="H17" s="223">
        <f t="shared" si="1"/>
        <v>30</v>
      </c>
      <c r="I17" s="223">
        <f t="shared" si="1"/>
        <v>2</v>
      </c>
      <c r="J17" s="224">
        <f t="shared" si="1"/>
        <v>66</v>
      </c>
      <c r="K17" s="224">
        <f t="shared" si="1"/>
        <v>873</v>
      </c>
      <c r="L17" s="224">
        <f t="shared" si="1"/>
        <v>103</v>
      </c>
      <c r="M17" s="223">
        <f t="shared" si="1"/>
        <v>96</v>
      </c>
      <c r="N17" s="223">
        <f t="shared" si="1"/>
        <v>2</v>
      </c>
      <c r="O17" s="223">
        <f t="shared" si="1"/>
        <v>6</v>
      </c>
      <c r="P17" s="223">
        <f t="shared" si="1"/>
        <v>30</v>
      </c>
      <c r="Q17" s="223">
        <f t="shared" si="1"/>
        <v>1</v>
      </c>
      <c r="R17" s="223">
        <f t="shared" si="1"/>
        <v>15</v>
      </c>
      <c r="S17" s="223">
        <f t="shared" si="1"/>
        <v>10</v>
      </c>
      <c r="T17" s="224">
        <f t="shared" si="1"/>
        <v>218</v>
      </c>
      <c r="U17" s="224">
        <f t="shared" si="1"/>
        <v>296</v>
      </c>
      <c r="V17" s="225">
        <f t="shared" si="1"/>
        <v>16</v>
      </c>
    </row>
    <row r="18" spans="1:22" ht="41.25" customHeight="1">
      <c r="A18" s="226" t="s">
        <v>114</v>
      </c>
      <c r="B18" s="226"/>
      <c r="C18" s="226"/>
      <c r="D18" s="227">
        <v>964.26389316378709</v>
      </c>
      <c r="E18" s="227">
        <f t="shared" ref="E18:V18" si="2">E17*100000/$C$17</f>
        <v>15.159937338925666</v>
      </c>
      <c r="F18" s="227">
        <f t="shared" si="2"/>
        <v>146.08666890237458</v>
      </c>
      <c r="G18" s="227">
        <f t="shared" si="2"/>
        <v>0</v>
      </c>
      <c r="H18" s="227">
        <f t="shared" si="2"/>
        <v>13.781761217205151</v>
      </c>
      <c r="I18" s="227">
        <f t="shared" si="2"/>
        <v>0.91878408114701005</v>
      </c>
      <c r="J18" s="227">
        <f t="shared" si="2"/>
        <v>30.319874677851331</v>
      </c>
      <c r="K18" s="227">
        <f t="shared" si="2"/>
        <v>401.04925142066986</v>
      </c>
      <c r="L18" s="227">
        <f t="shared" si="2"/>
        <v>47.317380179071016</v>
      </c>
      <c r="M18" s="227">
        <f t="shared" si="2"/>
        <v>44.101635895056482</v>
      </c>
      <c r="N18" s="227">
        <f t="shared" si="2"/>
        <v>0.91878408114701005</v>
      </c>
      <c r="O18" s="227">
        <f t="shared" si="2"/>
        <v>2.7563522434410301</v>
      </c>
      <c r="P18" s="227">
        <f t="shared" si="2"/>
        <v>13.781761217205151</v>
      </c>
      <c r="Q18" s="227">
        <f>Q17*100000/A24</f>
        <v>29.044437990124891</v>
      </c>
      <c r="R18" s="227">
        <f>R17*100000/A24</f>
        <v>435.66656985187336</v>
      </c>
      <c r="S18" s="227">
        <f t="shared" si="2"/>
        <v>4.5939204057350507</v>
      </c>
      <c r="T18" s="227">
        <f t="shared" si="2"/>
        <v>100.14746484502409</v>
      </c>
      <c r="U18" s="227">
        <f t="shared" si="2"/>
        <v>135.98004400975748</v>
      </c>
      <c r="V18" s="227">
        <f t="shared" si="2"/>
        <v>7.3502726491760804</v>
      </c>
    </row>
    <row r="19" spans="1:22" ht="16.5" thickBot="1">
      <c r="A19" s="228" t="s">
        <v>115</v>
      </c>
      <c r="B19" s="228"/>
      <c r="C19" s="228"/>
      <c r="D19" s="229">
        <v>1</v>
      </c>
      <c r="E19" s="230">
        <f>SUM(E$17/$D$17)</f>
        <v>1.5721772272510721E-2</v>
      </c>
      <c r="F19" s="230">
        <f t="shared" ref="F19:K19" si="3">SUM(F$17/$D$17)</f>
        <v>0.15150071462601239</v>
      </c>
      <c r="G19" s="230">
        <f t="shared" si="3"/>
        <v>0</v>
      </c>
      <c r="H19" s="230">
        <f t="shared" si="3"/>
        <v>1.4292520247737018E-2</v>
      </c>
      <c r="I19" s="230">
        <f t="shared" si="3"/>
        <v>9.528346831824678E-4</v>
      </c>
      <c r="J19" s="230">
        <f t="shared" si="3"/>
        <v>3.1443544545021442E-2</v>
      </c>
      <c r="K19" s="230">
        <f t="shared" si="3"/>
        <v>0.41591233920914722</v>
      </c>
      <c r="L19" s="230">
        <f t="shared" ref="L19:V19" si="4">SUM(L$17/$D$17)*1</f>
        <v>4.9070986183897096E-2</v>
      </c>
      <c r="M19" s="230">
        <f t="shared" si="4"/>
        <v>4.5736064792758456E-2</v>
      </c>
      <c r="N19" s="230">
        <f t="shared" si="4"/>
        <v>9.528346831824678E-4</v>
      </c>
      <c r="O19" s="230">
        <f t="shared" si="4"/>
        <v>2.8585040495474035E-3</v>
      </c>
      <c r="P19" s="230">
        <f t="shared" si="4"/>
        <v>1.4292520247737018E-2</v>
      </c>
      <c r="Q19" s="231">
        <f t="shared" si="4"/>
        <v>4.764173415912339E-4</v>
      </c>
      <c r="R19" s="230">
        <f t="shared" si="4"/>
        <v>7.146260123868509E-3</v>
      </c>
      <c r="S19" s="230">
        <f t="shared" si="4"/>
        <v>4.7641734159123393E-3</v>
      </c>
      <c r="T19" s="232">
        <f t="shared" si="4"/>
        <v>0.10385898046688899</v>
      </c>
      <c r="U19" s="233">
        <f t="shared" si="4"/>
        <v>0.14101953311100524</v>
      </c>
      <c r="V19" s="234">
        <f t="shared" si="4"/>
        <v>7.6226774654597424E-3</v>
      </c>
    </row>
    <row r="20" spans="1:22" ht="19.5" customHeight="1">
      <c r="A20" s="235" t="s">
        <v>116</v>
      </c>
      <c r="B20" s="236"/>
      <c r="C20" s="237"/>
      <c r="D20" s="238">
        <v>993.1</v>
      </c>
      <c r="E20" s="238">
        <v>17.100000000000001</v>
      </c>
      <c r="F20" s="238">
        <v>145.80000000000001</v>
      </c>
      <c r="G20" s="238">
        <v>1.3886253072333492</v>
      </c>
      <c r="H20" s="238">
        <v>15.7</v>
      </c>
      <c r="I20" s="238">
        <v>0.4628751024111164</v>
      </c>
      <c r="J20" s="238">
        <v>29.2</v>
      </c>
      <c r="K20" s="238">
        <v>425.3</v>
      </c>
      <c r="L20" s="238">
        <v>51.4</v>
      </c>
      <c r="M20" s="238">
        <v>51.4</v>
      </c>
      <c r="N20" s="238">
        <v>0.4628751024111164</v>
      </c>
      <c r="O20" s="238">
        <v>1.8515004096444656</v>
      </c>
      <c r="P20" s="238">
        <v>18.5</v>
      </c>
      <c r="Q20" s="238">
        <v>0</v>
      </c>
      <c r="R20" s="238">
        <v>410.8</v>
      </c>
      <c r="S20" s="238">
        <v>7.4060016385778624</v>
      </c>
      <c r="T20" s="238">
        <v>78.2</v>
      </c>
      <c r="U20" s="238">
        <v>141.63978133780162</v>
      </c>
      <c r="V20" s="238">
        <v>6.5</v>
      </c>
    </row>
    <row r="21" spans="1:22" s="485" customFormat="1" ht="32.25" customHeight="1" thickBot="1">
      <c r="A21" s="239" t="s">
        <v>117</v>
      </c>
      <c r="B21" s="239"/>
      <c r="C21" s="239"/>
      <c r="D21" s="483">
        <v>-2.9036458399167242E-2</v>
      </c>
      <c r="E21" s="483">
        <f t="shared" ref="E21:V21" si="5">E18/E20-100%</f>
        <v>-0.11345395678797288</v>
      </c>
      <c r="F21" s="483">
        <f t="shared" si="5"/>
        <v>1.9661790286322756E-3</v>
      </c>
      <c r="G21" s="483">
        <f t="shared" si="5"/>
        <v>-1</v>
      </c>
      <c r="H21" s="483">
        <f t="shared" si="5"/>
        <v>-0.12218081419075466</v>
      </c>
      <c r="I21" s="483">
        <f t="shared" si="5"/>
        <v>0.98495031675081202</v>
      </c>
      <c r="J21" s="483">
        <f t="shared" si="5"/>
        <v>3.8351872529155173E-2</v>
      </c>
      <c r="K21" s="483">
        <f t="shared" si="5"/>
        <v>-5.7020335244133857E-2</v>
      </c>
      <c r="L21" s="483">
        <f t="shared" si="5"/>
        <v>-7.9428401185388742E-2</v>
      </c>
      <c r="M21" s="483">
        <f t="shared" si="5"/>
        <v>-0.1419915195514303</v>
      </c>
      <c r="N21" s="483">
        <f t="shared" si="5"/>
        <v>0.98495031675081202</v>
      </c>
      <c r="O21" s="483">
        <f t="shared" si="5"/>
        <v>0.48871273756310907</v>
      </c>
      <c r="P21" s="483">
        <f t="shared" si="5"/>
        <v>-0.25503993420512694</v>
      </c>
      <c r="Q21" s="483"/>
      <c r="R21" s="483">
        <f t="shared" si="5"/>
        <v>6.053205903571901E-2</v>
      </c>
      <c r="S21" s="483">
        <f t="shared" si="5"/>
        <v>-0.3797030260153712</v>
      </c>
      <c r="T21" s="483">
        <f t="shared" si="5"/>
        <v>0.2806581182228145</v>
      </c>
      <c r="U21" s="483">
        <f t="shared" si="5"/>
        <v>-3.9958670329672707E-2</v>
      </c>
      <c r="V21" s="484">
        <f t="shared" si="5"/>
        <v>0.13081117679632004</v>
      </c>
    </row>
    <row r="22" spans="1:22" ht="15.75">
      <c r="A22" s="240" t="s">
        <v>118</v>
      </c>
      <c r="B22" s="263"/>
      <c r="C22" s="476"/>
      <c r="D22" s="477">
        <v>2146</v>
      </c>
      <c r="E22" s="478">
        <v>37</v>
      </c>
      <c r="F22" s="478">
        <v>315</v>
      </c>
      <c r="G22" s="478">
        <v>3</v>
      </c>
      <c r="H22" s="478">
        <v>34</v>
      </c>
      <c r="I22" s="478">
        <v>1</v>
      </c>
      <c r="J22" s="478">
        <v>63</v>
      </c>
      <c r="K22" s="478">
        <v>919</v>
      </c>
      <c r="L22" s="478">
        <v>111</v>
      </c>
      <c r="M22" s="478">
        <v>111</v>
      </c>
      <c r="N22" s="478">
        <v>1</v>
      </c>
      <c r="O22" s="478">
        <v>4</v>
      </c>
      <c r="P22" s="478">
        <v>40</v>
      </c>
      <c r="Q22" s="478">
        <v>0</v>
      </c>
      <c r="R22" s="478">
        <v>16</v>
      </c>
      <c r="S22" s="478">
        <v>16</v>
      </c>
      <c r="T22" s="478">
        <v>169</v>
      </c>
      <c r="U22" s="479">
        <v>308</v>
      </c>
      <c r="V22" s="480">
        <v>14</v>
      </c>
    </row>
    <row r="23" spans="1:22" ht="16.5" customHeight="1">
      <c r="A23" s="481" t="s">
        <v>119</v>
      </c>
      <c r="B23" s="481"/>
      <c r="C23" s="481"/>
      <c r="D23" s="482">
        <v>1093.586778092822</v>
      </c>
      <c r="E23" s="482">
        <v>19.120280555141022</v>
      </c>
      <c r="F23" s="482">
        <v>152.49589613490525</v>
      </c>
      <c r="G23" s="482">
        <v>0.93269661244590363</v>
      </c>
      <c r="H23" s="482">
        <v>14.456797492911505</v>
      </c>
      <c r="I23" s="482">
        <v>0.46634830622295181</v>
      </c>
      <c r="J23" s="482">
        <v>22.851067004924637</v>
      </c>
      <c r="K23" s="482">
        <v>422.51156543799431</v>
      </c>
      <c r="L23" s="482">
        <v>70.884942545888677</v>
      </c>
      <c r="M23" s="482">
        <v>55.495448440531263</v>
      </c>
      <c r="N23" s="482">
        <v>1.3990449186688554</v>
      </c>
      <c r="O23" s="482">
        <v>1.8653932248918073</v>
      </c>
      <c r="P23" s="482">
        <v>17.721235636472169</v>
      </c>
      <c r="Q23" s="482">
        <v>24.9</v>
      </c>
      <c r="R23" s="482">
        <v>646.2838677603778</v>
      </c>
      <c r="S23" s="482">
        <v>3.7307864497836145</v>
      </c>
      <c r="T23" s="482">
        <v>91.870616325921503</v>
      </c>
      <c r="U23" s="482">
        <v>205.1932547380988</v>
      </c>
      <c r="V23" s="482">
        <v>9.7933144306819884</v>
      </c>
    </row>
    <row r="24" spans="1:22">
      <c r="A24" s="241">
        <v>3443</v>
      </c>
      <c r="B24" t="s">
        <v>120</v>
      </c>
      <c r="C24" s="242"/>
      <c r="D24" s="140"/>
      <c r="E24" s="140"/>
      <c r="F24" s="243"/>
      <c r="G24" s="243"/>
      <c r="H24" s="243"/>
      <c r="I24" s="140"/>
    </row>
    <row r="25" spans="1:22" ht="14.25">
      <c r="A25" s="244" t="s">
        <v>112</v>
      </c>
      <c r="B25" s="245" t="s">
        <v>121</v>
      </c>
      <c r="C25" s="245"/>
      <c r="D25" s="245"/>
      <c r="E25" s="245"/>
      <c r="F25" s="245"/>
      <c r="G25" s="245"/>
      <c r="H25" s="246"/>
      <c r="I25" s="247"/>
      <c r="J25" s="247"/>
      <c r="K25" s="247"/>
    </row>
    <row r="26" spans="1:22" ht="22.5">
      <c r="A26" s="248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</row>
  </sheetData>
  <mergeCells count="14">
    <mergeCell ref="B25:G25"/>
    <mergeCell ref="B26:V26"/>
    <mergeCell ref="A18:C18"/>
    <mergeCell ref="A19:C19"/>
    <mergeCell ref="A20:C20"/>
    <mergeCell ref="A21:C21"/>
    <mergeCell ref="A22:C22"/>
    <mergeCell ref="A23:C23"/>
    <mergeCell ref="A1:U1"/>
    <mergeCell ref="A2:U2"/>
    <mergeCell ref="A3:A4"/>
    <mergeCell ref="B3:B4"/>
    <mergeCell ref="C3:C4"/>
    <mergeCell ref="D3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showZeros="0" workbookViewId="0">
      <selection activeCell="E17" sqref="E17"/>
    </sheetView>
  </sheetViews>
  <sheetFormatPr defaultRowHeight="12.75"/>
  <cols>
    <col min="1" max="1" width="5.5703125" customWidth="1"/>
    <col min="2" max="2" width="15" customWidth="1"/>
    <col min="6" max="6" width="7.85546875" customWidth="1"/>
    <col min="7" max="7" width="7.42578125" customWidth="1"/>
    <col min="9" max="9" width="7.42578125" customWidth="1"/>
    <col min="10" max="10" width="8.140625" customWidth="1"/>
    <col min="14" max="14" width="7.7109375" customWidth="1"/>
    <col min="15" max="15" width="8" customWidth="1"/>
  </cols>
  <sheetData>
    <row r="1" spans="1:22" ht="27">
      <c r="A1" s="175" t="s">
        <v>122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1:22" ht="21" thickBot="1">
      <c r="A2" s="176" t="s">
        <v>69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22" ht="135" thickBot="1">
      <c r="A3" s="177" t="s">
        <v>70</v>
      </c>
      <c r="B3" s="178" t="s">
        <v>71</v>
      </c>
      <c r="C3" s="179" t="s">
        <v>123</v>
      </c>
      <c r="D3" s="180" t="s">
        <v>73</v>
      </c>
      <c r="E3" s="181" t="s">
        <v>74</v>
      </c>
      <c r="F3" s="181" t="s">
        <v>75</v>
      </c>
      <c r="G3" s="181" t="s">
        <v>76</v>
      </c>
      <c r="H3" s="181" t="s">
        <v>77</v>
      </c>
      <c r="I3" s="181" t="s">
        <v>78</v>
      </c>
      <c r="J3" s="181" t="s">
        <v>79</v>
      </c>
      <c r="K3" s="181" t="s">
        <v>80</v>
      </c>
      <c r="L3" s="181" t="s">
        <v>81</v>
      </c>
      <c r="M3" s="181" t="s">
        <v>82</v>
      </c>
      <c r="N3" s="181" t="s">
        <v>83</v>
      </c>
      <c r="O3" s="181" t="s">
        <v>84</v>
      </c>
      <c r="P3" s="181" t="s">
        <v>85</v>
      </c>
      <c r="Q3" s="250" t="s">
        <v>124</v>
      </c>
      <c r="R3" s="250" t="s">
        <v>125</v>
      </c>
      <c r="S3" s="181" t="s">
        <v>88</v>
      </c>
      <c r="T3" s="183" t="s">
        <v>89</v>
      </c>
      <c r="U3" s="184" t="s">
        <v>90</v>
      </c>
      <c r="V3" s="185" t="s">
        <v>91</v>
      </c>
    </row>
    <row r="4" spans="1:22" ht="34.5" customHeight="1">
      <c r="A4" s="177"/>
      <c r="B4" s="178"/>
      <c r="C4" s="179"/>
      <c r="D4" s="180"/>
      <c r="E4" s="186" t="s">
        <v>92</v>
      </c>
      <c r="F4" s="186" t="s">
        <v>93</v>
      </c>
      <c r="G4" s="186" t="s">
        <v>94</v>
      </c>
      <c r="H4" s="186" t="s">
        <v>95</v>
      </c>
      <c r="I4" s="186" t="s">
        <v>96</v>
      </c>
      <c r="J4" s="186" t="s">
        <v>97</v>
      </c>
      <c r="K4" s="187" t="s">
        <v>98</v>
      </c>
      <c r="L4" s="186" t="s">
        <v>99</v>
      </c>
      <c r="M4" s="186" t="s">
        <v>100</v>
      </c>
      <c r="N4" s="186" t="s">
        <v>101</v>
      </c>
      <c r="O4" s="186" t="s">
        <v>102</v>
      </c>
      <c r="P4" s="186" t="s">
        <v>103</v>
      </c>
      <c r="Q4" s="186" t="s">
        <v>104</v>
      </c>
      <c r="R4" s="186" t="s">
        <v>105</v>
      </c>
      <c r="S4" s="186" t="s">
        <v>106</v>
      </c>
      <c r="T4" s="188" t="s">
        <v>107</v>
      </c>
      <c r="U4" s="189" t="s">
        <v>108</v>
      </c>
      <c r="V4" s="190" t="s">
        <v>109</v>
      </c>
    </row>
    <row r="5" spans="1:22" ht="15.75">
      <c r="A5" s="191">
        <v>1</v>
      </c>
      <c r="B5" s="32" t="s">
        <v>34</v>
      </c>
      <c r="C5" s="251">
        <v>33089.5</v>
      </c>
      <c r="D5" s="252">
        <v>912.67622659756114</v>
      </c>
      <c r="E5" s="253">
        <v>9.0663201317638524</v>
      </c>
      <c r="F5" s="253">
        <v>163.19376237174936</v>
      </c>
      <c r="G5" s="253">
        <v>0</v>
      </c>
      <c r="H5" s="253">
        <v>21.154746974115657</v>
      </c>
      <c r="I5" s="253">
        <v>0</v>
      </c>
      <c r="J5" s="253">
        <v>9.0663201317638524</v>
      </c>
      <c r="K5" s="253">
        <v>483.53707369407215</v>
      </c>
      <c r="L5" s="253">
        <v>33.243173816467461</v>
      </c>
      <c r="M5" s="253">
        <v>36.26528052705541</v>
      </c>
      <c r="N5" s="253">
        <v>0</v>
      </c>
      <c r="O5" s="253">
        <v>3.0221067105879507</v>
      </c>
      <c r="P5" s="253">
        <v>12.088426842351803</v>
      </c>
      <c r="Q5" s="253">
        <v>0</v>
      </c>
      <c r="R5" s="253">
        <v>0</v>
      </c>
      <c r="S5" s="253">
        <v>0</v>
      </c>
      <c r="T5" s="253">
        <v>39.287387237643358</v>
      </c>
      <c r="U5" s="253">
        <v>102.75162815999033</v>
      </c>
      <c r="V5" s="253">
        <v>3.0221067105879507</v>
      </c>
    </row>
    <row r="6" spans="1:22" ht="15.75">
      <c r="A6" s="191">
        <v>2</v>
      </c>
      <c r="B6" s="32" t="s">
        <v>35</v>
      </c>
      <c r="C6" s="251">
        <v>8400.5</v>
      </c>
      <c r="D6" s="252">
        <v>1261.8296529968454</v>
      </c>
      <c r="E6" s="253">
        <v>35.712159990476756</v>
      </c>
      <c r="F6" s="253">
        <v>214.27295994286055</v>
      </c>
      <c r="G6" s="253">
        <v>0</v>
      </c>
      <c r="H6" s="253">
        <v>11.90405333015892</v>
      </c>
      <c r="I6" s="253">
        <v>0</v>
      </c>
      <c r="J6" s="253">
        <v>23.80810666031784</v>
      </c>
      <c r="K6" s="253">
        <v>309.50538658413188</v>
      </c>
      <c r="L6" s="253">
        <v>47.61621332063568</v>
      </c>
      <c r="M6" s="253">
        <v>71.424319980953513</v>
      </c>
      <c r="N6" s="253">
        <v>0</v>
      </c>
      <c r="O6" s="253">
        <v>11.90405333015892</v>
      </c>
      <c r="P6" s="253">
        <v>11.90405333015892</v>
      </c>
      <c r="Q6" s="253">
        <v>0</v>
      </c>
      <c r="R6" s="253">
        <v>877.19298245614038</v>
      </c>
      <c r="S6" s="253">
        <v>11.90405333015892</v>
      </c>
      <c r="T6" s="253">
        <v>357.12159990476755</v>
      </c>
      <c r="U6" s="253">
        <v>142.84863996190703</v>
      </c>
      <c r="V6" s="253">
        <v>23.80810666031784</v>
      </c>
    </row>
    <row r="7" spans="1:22" ht="15.75">
      <c r="A7" s="191">
        <v>3</v>
      </c>
      <c r="B7" s="32" t="s">
        <v>36</v>
      </c>
      <c r="C7" s="251">
        <v>12337</v>
      </c>
      <c r="D7" s="252">
        <v>1369.8630136986301</v>
      </c>
      <c r="E7" s="253">
        <v>8.1056983059090548</v>
      </c>
      <c r="F7" s="253">
        <v>178.3253627299992</v>
      </c>
      <c r="G7" s="253">
        <v>0</v>
      </c>
      <c r="H7" s="253">
        <v>48.634189835454322</v>
      </c>
      <c r="I7" s="253">
        <v>0</v>
      </c>
      <c r="J7" s="253">
        <v>89.1626813649996</v>
      </c>
      <c r="K7" s="253">
        <v>567.39888141363383</v>
      </c>
      <c r="L7" s="253">
        <v>56.73988814136338</v>
      </c>
      <c r="M7" s="253">
        <v>81.056983059090541</v>
      </c>
      <c r="N7" s="253">
        <v>0</v>
      </c>
      <c r="O7" s="253">
        <v>0</v>
      </c>
      <c r="P7" s="253">
        <v>32.422793223636219</v>
      </c>
      <c r="Q7" s="253">
        <v>0</v>
      </c>
      <c r="R7" s="253">
        <v>540.54054054054052</v>
      </c>
      <c r="S7" s="253">
        <v>0</v>
      </c>
      <c r="T7" s="253">
        <v>97.268379670908644</v>
      </c>
      <c r="U7" s="253">
        <v>202.64245764772636</v>
      </c>
      <c r="V7" s="253">
        <v>8.1056983059090548</v>
      </c>
    </row>
    <row r="8" spans="1:22" ht="15.75">
      <c r="A8" s="191">
        <v>4</v>
      </c>
      <c r="B8" s="32" t="s">
        <v>37</v>
      </c>
      <c r="C8" s="251">
        <v>13798.5</v>
      </c>
      <c r="D8" s="252">
        <v>1203.0293147805921</v>
      </c>
      <c r="E8" s="253">
        <v>7.2471645468710371</v>
      </c>
      <c r="F8" s="253">
        <v>231.90926549987319</v>
      </c>
      <c r="G8" s="253">
        <v>0</v>
      </c>
      <c r="H8" s="253">
        <v>28.988658187484148</v>
      </c>
      <c r="I8" s="253">
        <v>7.2471645468710371</v>
      </c>
      <c r="J8" s="253">
        <v>36.235822734355182</v>
      </c>
      <c r="K8" s="253">
        <v>536.29017646845671</v>
      </c>
      <c r="L8" s="253">
        <v>43.482987281226222</v>
      </c>
      <c r="M8" s="253">
        <v>65.22448092183933</v>
      </c>
      <c r="N8" s="253">
        <v>0</v>
      </c>
      <c r="O8" s="253">
        <v>0</v>
      </c>
      <c r="P8" s="253">
        <v>0</v>
      </c>
      <c r="Q8" s="253">
        <v>0</v>
      </c>
      <c r="R8" s="253">
        <v>0</v>
      </c>
      <c r="S8" s="253">
        <v>7.2471645468710371</v>
      </c>
      <c r="T8" s="253">
        <v>72.471645468710364</v>
      </c>
      <c r="U8" s="253">
        <v>166.68478457803386</v>
      </c>
      <c r="V8" s="253">
        <v>7.2471645468710371</v>
      </c>
    </row>
    <row r="9" spans="1:22" ht="15.75">
      <c r="A9" s="200">
        <v>5</v>
      </c>
      <c r="B9" s="32" t="s">
        <v>38</v>
      </c>
      <c r="C9" s="251">
        <v>14358</v>
      </c>
      <c r="D9" s="252">
        <v>968.10140688118122</v>
      </c>
      <c r="E9" s="253">
        <v>0</v>
      </c>
      <c r="F9" s="253">
        <v>90.54185819752054</v>
      </c>
      <c r="G9" s="253">
        <v>0</v>
      </c>
      <c r="H9" s="253">
        <v>6.9647583228861958</v>
      </c>
      <c r="I9" s="253">
        <v>0</v>
      </c>
      <c r="J9" s="253">
        <v>195.01323304081347</v>
      </c>
      <c r="K9" s="253">
        <v>299.48460788410642</v>
      </c>
      <c r="L9" s="253">
        <v>41.788549937317178</v>
      </c>
      <c r="M9" s="253">
        <v>41.788549937317178</v>
      </c>
      <c r="N9" s="253">
        <v>0</v>
      </c>
      <c r="O9" s="253">
        <v>0</v>
      </c>
      <c r="P9" s="253">
        <v>6.9647583228861958</v>
      </c>
      <c r="Q9" s="253">
        <v>492.61083743842363</v>
      </c>
      <c r="R9" s="253">
        <v>0</v>
      </c>
      <c r="S9" s="253">
        <v>0</v>
      </c>
      <c r="T9" s="253">
        <v>90.54185819752054</v>
      </c>
      <c r="U9" s="253">
        <v>188.04847471792729</v>
      </c>
      <c r="V9" s="253">
        <v>0</v>
      </c>
    </row>
    <row r="10" spans="1:22" ht="15.75">
      <c r="A10" s="191">
        <v>6</v>
      </c>
      <c r="B10" s="32" t="s">
        <v>39</v>
      </c>
      <c r="C10" s="251">
        <v>11548</v>
      </c>
      <c r="D10" s="252">
        <v>779.35573259438866</v>
      </c>
      <c r="E10" s="253">
        <v>17.319016279875303</v>
      </c>
      <c r="F10" s="253">
        <v>51.957048839625912</v>
      </c>
      <c r="G10" s="253">
        <v>0</v>
      </c>
      <c r="H10" s="253">
        <v>25.978524419812956</v>
      </c>
      <c r="I10" s="253">
        <v>0</v>
      </c>
      <c r="J10" s="253">
        <v>25.978524419812956</v>
      </c>
      <c r="K10" s="253">
        <v>406.99688257706964</v>
      </c>
      <c r="L10" s="253">
        <v>8.6595081399376514</v>
      </c>
      <c r="M10" s="253">
        <v>34.638032559750606</v>
      </c>
      <c r="N10" s="253">
        <v>0</v>
      </c>
      <c r="O10" s="253">
        <v>0</v>
      </c>
      <c r="P10" s="253">
        <v>8.6595081399376514</v>
      </c>
      <c r="Q10" s="253">
        <v>0</v>
      </c>
      <c r="R10" s="253">
        <v>1140.6844106463877</v>
      </c>
      <c r="S10" s="253">
        <v>8.6595081399376514</v>
      </c>
      <c r="T10" s="253">
        <v>17.319016279875303</v>
      </c>
      <c r="U10" s="253">
        <v>147.21163837894008</v>
      </c>
      <c r="V10" s="253">
        <v>8.6595081399376514</v>
      </c>
    </row>
    <row r="11" spans="1:22" ht="15.75">
      <c r="A11" s="191">
        <v>7</v>
      </c>
      <c r="B11" s="32" t="s">
        <v>40</v>
      </c>
      <c r="C11" s="251">
        <v>19186.5</v>
      </c>
      <c r="D11" s="252">
        <v>599.37977223568657</v>
      </c>
      <c r="E11" s="253">
        <v>10.423996038881505</v>
      </c>
      <c r="F11" s="253">
        <v>83.39196831105204</v>
      </c>
      <c r="G11" s="253">
        <v>0</v>
      </c>
      <c r="H11" s="253">
        <v>0</v>
      </c>
      <c r="I11" s="253">
        <v>5.2119980194407525</v>
      </c>
      <c r="J11" s="253">
        <v>10.423996038881505</v>
      </c>
      <c r="K11" s="253">
        <v>234.53991087483388</v>
      </c>
      <c r="L11" s="253">
        <v>57.331978213848281</v>
      </c>
      <c r="M11" s="253">
        <v>26.059990097203762</v>
      </c>
      <c r="N11" s="253">
        <v>0</v>
      </c>
      <c r="O11" s="253">
        <v>0</v>
      </c>
      <c r="P11" s="253">
        <v>20.84799207776301</v>
      </c>
      <c r="Q11" s="253">
        <v>0</v>
      </c>
      <c r="R11" s="253">
        <v>677.20090293453723</v>
      </c>
      <c r="S11" s="253">
        <v>10.423996038881505</v>
      </c>
      <c r="T11" s="253">
        <v>20.84799207776301</v>
      </c>
      <c r="U11" s="253">
        <v>104.23996038881505</v>
      </c>
      <c r="V11" s="253">
        <v>5.2119980194407525</v>
      </c>
    </row>
    <row r="12" spans="1:22" ht="15.75">
      <c r="A12" s="210">
        <v>8</v>
      </c>
      <c r="B12" s="32" t="s">
        <v>41</v>
      </c>
      <c r="C12" s="251">
        <v>14749</v>
      </c>
      <c r="D12" s="252">
        <v>996.67774086378734</v>
      </c>
      <c r="E12" s="253">
        <v>0</v>
      </c>
      <c r="F12" s="253">
        <v>135.60241372296426</v>
      </c>
      <c r="G12" s="253">
        <v>0</v>
      </c>
      <c r="H12" s="253">
        <v>6.7801206861482131</v>
      </c>
      <c r="I12" s="253">
        <v>0</v>
      </c>
      <c r="J12" s="253">
        <v>13.560241372296426</v>
      </c>
      <c r="K12" s="253">
        <v>325.44579293511424</v>
      </c>
      <c r="L12" s="253">
        <v>40.68072411688928</v>
      </c>
      <c r="M12" s="253">
        <v>54.240965489185704</v>
      </c>
      <c r="N12" s="253">
        <v>0</v>
      </c>
      <c r="O12" s="253">
        <v>6.7801206861482131</v>
      </c>
      <c r="P12" s="253">
        <v>13.560241372296426</v>
      </c>
      <c r="Q12" s="253">
        <v>0</v>
      </c>
      <c r="R12" s="253">
        <v>0</v>
      </c>
      <c r="S12" s="253">
        <v>6.7801206861482131</v>
      </c>
      <c r="T12" s="253">
        <v>216.96386195674282</v>
      </c>
      <c r="U12" s="253">
        <v>176.28313783985354</v>
      </c>
      <c r="V12" s="253">
        <v>0</v>
      </c>
    </row>
    <row r="13" spans="1:22" ht="15.75">
      <c r="A13" s="191">
        <v>9</v>
      </c>
      <c r="B13" s="32" t="s">
        <v>42</v>
      </c>
      <c r="C13" s="251">
        <v>16420.5</v>
      </c>
      <c r="D13" s="252">
        <v>1272.799244846381</v>
      </c>
      <c r="E13" s="253">
        <v>12.179897079869676</v>
      </c>
      <c r="F13" s="253">
        <v>121.79897079869676</v>
      </c>
      <c r="G13" s="253">
        <v>0</v>
      </c>
      <c r="H13" s="253">
        <v>0</v>
      </c>
      <c r="I13" s="253">
        <v>0</v>
      </c>
      <c r="J13" s="253">
        <v>18.269845619804514</v>
      </c>
      <c r="K13" s="253">
        <v>481.10593465485215</v>
      </c>
      <c r="L13" s="253">
        <v>97.439176638957406</v>
      </c>
      <c r="M13" s="253">
        <v>30.449742699674189</v>
      </c>
      <c r="N13" s="253">
        <v>0</v>
      </c>
      <c r="O13" s="253">
        <v>12.179897079869676</v>
      </c>
      <c r="P13" s="253">
        <v>18.269845619804514</v>
      </c>
      <c r="Q13" s="253">
        <v>0</v>
      </c>
      <c r="R13" s="253">
        <v>413.22314049586777</v>
      </c>
      <c r="S13" s="253">
        <v>6.0899485399348379</v>
      </c>
      <c r="T13" s="253">
        <v>255.77783867726319</v>
      </c>
      <c r="U13" s="253">
        <v>213.14819889771931</v>
      </c>
      <c r="V13" s="253">
        <v>0</v>
      </c>
    </row>
    <row r="14" spans="1:22" ht="15.75">
      <c r="A14" s="191">
        <v>10</v>
      </c>
      <c r="B14" s="63" t="s">
        <v>43</v>
      </c>
      <c r="C14" s="251">
        <v>10276.5</v>
      </c>
      <c r="D14" s="254">
        <v>924.43925461003255</v>
      </c>
      <c r="E14" s="255">
        <v>9.7309395222108694</v>
      </c>
      <c r="F14" s="255">
        <v>155.69503235537391</v>
      </c>
      <c r="G14" s="255">
        <v>0</v>
      </c>
      <c r="H14" s="255">
        <v>9.7309395222108694</v>
      </c>
      <c r="I14" s="255">
        <v>0</v>
      </c>
      <c r="J14" s="255">
        <v>9.7309395222108694</v>
      </c>
      <c r="K14" s="255">
        <v>467.08509706612176</v>
      </c>
      <c r="L14" s="255">
        <v>29.19281856663261</v>
      </c>
      <c r="M14" s="255">
        <v>38.923758088843478</v>
      </c>
      <c r="N14" s="255">
        <v>0</v>
      </c>
      <c r="O14" s="255">
        <v>0</v>
      </c>
      <c r="P14" s="255">
        <v>0</v>
      </c>
      <c r="Q14" s="253">
        <v>0</v>
      </c>
      <c r="R14" s="253">
        <v>606.06060606060601</v>
      </c>
      <c r="S14" s="255">
        <v>0</v>
      </c>
      <c r="T14" s="255">
        <v>107.04033474431957</v>
      </c>
      <c r="U14" s="255">
        <v>87.57845569989783</v>
      </c>
      <c r="V14" s="253">
        <v>0</v>
      </c>
    </row>
    <row r="15" spans="1:22" ht="15.75">
      <c r="A15" s="256" t="s">
        <v>110</v>
      </c>
      <c r="B15" s="257" t="s">
        <v>44</v>
      </c>
      <c r="C15" s="258">
        <v>154164</v>
      </c>
      <c r="D15" s="259">
        <v>997.63887807789104</v>
      </c>
      <c r="E15" s="260">
        <v>9.7298980306686378</v>
      </c>
      <c r="F15" s="260">
        <v>140.75919151033963</v>
      </c>
      <c r="G15" s="260">
        <v>0</v>
      </c>
      <c r="H15" s="260">
        <v>15.567836849069822</v>
      </c>
      <c r="I15" s="260">
        <v>1.2973197374224852</v>
      </c>
      <c r="J15" s="260">
        <v>38.919592122674551</v>
      </c>
      <c r="K15" s="260">
        <v>415.14231597519523</v>
      </c>
      <c r="L15" s="260">
        <v>46.054850678498219</v>
      </c>
      <c r="M15" s="260">
        <v>44.757530941075736</v>
      </c>
      <c r="N15" s="260">
        <v>0</v>
      </c>
      <c r="O15" s="260">
        <v>3.2432993435562127</v>
      </c>
      <c r="P15" s="260">
        <v>12.973197374224851</v>
      </c>
      <c r="Q15" s="261">
        <v>40.535062829347389</v>
      </c>
      <c r="R15" s="261">
        <v>405.35062829347385</v>
      </c>
      <c r="S15" s="260">
        <v>4.5406190809786979</v>
      </c>
      <c r="T15" s="260">
        <v>109.62351781219999</v>
      </c>
      <c r="U15" s="260">
        <v>147.8944500661633</v>
      </c>
      <c r="V15" s="259">
        <v>4.5406190809786979</v>
      </c>
    </row>
    <row r="16" spans="1:22" ht="16.5" thickBot="1">
      <c r="A16" s="191">
        <v>11</v>
      </c>
      <c r="B16" s="219" t="s">
        <v>111</v>
      </c>
      <c r="C16" s="262">
        <v>63515</v>
      </c>
      <c r="D16" s="252">
        <v>883.25592379752811</v>
      </c>
      <c r="E16" s="253">
        <v>28.339762260883255</v>
      </c>
      <c r="F16" s="253">
        <v>159.01755490828938</v>
      </c>
      <c r="G16" s="253">
        <v>0</v>
      </c>
      <c r="H16" s="253">
        <v>9.4465874202944189</v>
      </c>
      <c r="I16" s="253">
        <v>0</v>
      </c>
      <c r="J16" s="253">
        <v>9.4465874202944189</v>
      </c>
      <c r="K16" s="253">
        <v>366.84247815476658</v>
      </c>
      <c r="L16" s="253">
        <v>50.381799574903567</v>
      </c>
      <c r="M16" s="253">
        <v>42.509643391324886</v>
      </c>
      <c r="N16" s="253">
        <v>3.148862473431473</v>
      </c>
      <c r="O16" s="253">
        <v>1.5744312367157365</v>
      </c>
      <c r="P16" s="253">
        <v>15.744312367157365</v>
      </c>
      <c r="Q16" s="253">
        <v>0</v>
      </c>
      <c r="R16" s="253">
        <v>512.29508196721315</v>
      </c>
      <c r="S16" s="253">
        <v>4.7232937101472094</v>
      </c>
      <c r="T16" s="253">
        <v>77.14713059907109</v>
      </c>
      <c r="U16" s="253">
        <v>107.06132409667008</v>
      </c>
      <c r="V16" s="253">
        <v>14.169881130441627</v>
      </c>
    </row>
    <row r="17" spans="1:22" ht="51" customHeight="1">
      <c r="A17" s="226" t="s">
        <v>114</v>
      </c>
      <c r="B17" s="226"/>
      <c r="C17" s="226"/>
      <c r="D17" s="259">
        <v>964.26389316378709</v>
      </c>
      <c r="E17" s="259">
        <v>15.159937338925666</v>
      </c>
      <c r="F17" s="259">
        <v>146.08666890237458</v>
      </c>
      <c r="G17" s="259">
        <v>0</v>
      </c>
      <c r="H17" s="259">
        <v>13.781761217205151</v>
      </c>
      <c r="I17" s="259">
        <v>0.91878408114701005</v>
      </c>
      <c r="J17" s="259">
        <v>30.319874677851331</v>
      </c>
      <c r="K17" s="259">
        <v>401.04925142066986</v>
      </c>
      <c r="L17" s="259">
        <v>47.317380179071016</v>
      </c>
      <c r="M17" s="259">
        <v>44.101635895056482</v>
      </c>
      <c r="N17" s="259">
        <v>0.91878408114701005</v>
      </c>
      <c r="O17" s="259">
        <v>2.7563522434410301</v>
      </c>
      <c r="P17" s="259">
        <v>13.781761217205151</v>
      </c>
      <c r="Q17" s="259">
        <v>29.044437990124891</v>
      </c>
      <c r="R17" s="259">
        <v>435.66656985187336</v>
      </c>
      <c r="S17" s="259">
        <v>4.5939204057350507</v>
      </c>
      <c r="T17" s="259">
        <v>100.14746484502409</v>
      </c>
      <c r="U17" s="259">
        <v>135.98004400975748</v>
      </c>
      <c r="V17" s="259">
        <v>7.3502726491760804</v>
      </c>
    </row>
    <row r="18" spans="1:22" ht="16.5" thickBot="1">
      <c r="A18" s="228" t="s">
        <v>115</v>
      </c>
      <c r="B18" s="228"/>
      <c r="C18" s="228"/>
      <c r="D18" s="229">
        <v>1</v>
      </c>
      <c r="E18" s="230">
        <v>1.5721772272510717E-2</v>
      </c>
      <c r="F18" s="230">
        <v>0.15150071462601236</v>
      </c>
      <c r="G18" s="230">
        <v>0</v>
      </c>
      <c r="H18" s="230">
        <v>1.4292520247737018E-2</v>
      </c>
      <c r="I18" s="230">
        <v>9.528346831824678E-4</v>
      </c>
      <c r="J18" s="230">
        <v>3.1443544545021435E-2</v>
      </c>
      <c r="K18" s="230">
        <v>0.41591233920914716</v>
      </c>
      <c r="L18" s="230">
        <v>4.9070986183897089E-2</v>
      </c>
      <c r="M18" s="230">
        <v>4.5736064792758456E-2</v>
      </c>
      <c r="N18" s="230">
        <v>9.528346831824678E-4</v>
      </c>
      <c r="O18" s="230">
        <v>2.8585040495474035E-3</v>
      </c>
      <c r="P18" s="230">
        <v>1.4292520247737018E-2</v>
      </c>
      <c r="Q18" s="230">
        <v>3.012083952954929E-2</v>
      </c>
      <c r="R18" s="230">
        <v>0.45181259294323933</v>
      </c>
      <c r="S18" s="230">
        <v>4.7641734159123393E-3</v>
      </c>
      <c r="T18" s="232">
        <v>0.10385898046688899</v>
      </c>
      <c r="U18" s="233">
        <v>0.14101953311100524</v>
      </c>
      <c r="V18" s="234">
        <v>7.6226774654597424E-3</v>
      </c>
    </row>
    <row r="19" spans="1:22" ht="29.25" customHeight="1">
      <c r="A19" s="235" t="s">
        <v>126</v>
      </c>
      <c r="B19" s="236"/>
      <c r="C19" s="237"/>
      <c r="D19" s="238">
        <v>993.1</v>
      </c>
      <c r="E19" s="238">
        <v>17.100000000000001</v>
      </c>
      <c r="F19" s="238">
        <v>145.80000000000001</v>
      </c>
      <c r="G19" s="238">
        <v>1.3886253072333492</v>
      </c>
      <c r="H19" s="238">
        <v>15.7</v>
      </c>
      <c r="I19" s="238">
        <v>0.4628751024111164</v>
      </c>
      <c r="J19" s="238">
        <v>29.2</v>
      </c>
      <c r="K19" s="238">
        <v>425.3</v>
      </c>
      <c r="L19" s="238">
        <v>51.4</v>
      </c>
      <c r="M19" s="238">
        <v>51.4</v>
      </c>
      <c r="N19" s="238">
        <v>0.4628751024111164</v>
      </c>
      <c r="O19" s="238">
        <v>1.8515004096444656</v>
      </c>
      <c r="P19" s="238">
        <v>18.5</v>
      </c>
      <c r="Q19" s="238">
        <v>0</v>
      </c>
      <c r="R19" s="238">
        <v>410.8</v>
      </c>
      <c r="S19" s="238">
        <v>7.4060016385778624</v>
      </c>
      <c r="T19" s="238">
        <v>78.2</v>
      </c>
      <c r="U19" s="238">
        <v>141.63978133780162</v>
      </c>
      <c r="V19" s="238">
        <v>6.5</v>
      </c>
    </row>
    <row r="20" spans="1:22" ht="36" customHeight="1">
      <c r="A20" s="486" t="s">
        <v>127</v>
      </c>
      <c r="B20" s="486"/>
      <c r="C20" s="486"/>
      <c r="D20" s="487">
        <v>-2.9036458399167242E-2</v>
      </c>
      <c r="E20" s="487">
        <v>-0.11345395678797288</v>
      </c>
      <c r="F20" s="487">
        <v>1.9661790286322756E-3</v>
      </c>
      <c r="G20" s="488">
        <v>-1</v>
      </c>
      <c r="H20" s="487">
        <v>-0.12218081419075466</v>
      </c>
      <c r="I20" s="487">
        <v>0.98495031675081202</v>
      </c>
      <c r="J20" s="487">
        <v>3.8351872529155173E-2</v>
      </c>
      <c r="K20" s="487">
        <v>-5.7020335244133857E-2</v>
      </c>
      <c r="L20" s="487">
        <v>-7.9428401185388742E-2</v>
      </c>
      <c r="M20" s="487">
        <v>-0.1419915195514303</v>
      </c>
      <c r="N20" s="487">
        <v>0.98495031675081202</v>
      </c>
      <c r="O20" s="487">
        <v>0.48871273756310907</v>
      </c>
      <c r="P20" s="487">
        <v>-0.25503993420512694</v>
      </c>
      <c r="Q20" s="487"/>
      <c r="R20" s="487">
        <v>6.053205903571901E-2</v>
      </c>
      <c r="S20" s="487">
        <v>-0.3797030260153712</v>
      </c>
      <c r="T20" s="487">
        <v>0.2806581182228145</v>
      </c>
      <c r="U20" s="487">
        <v>-3.9958670329672707E-2</v>
      </c>
      <c r="V20" s="487">
        <v>0.13081117679632004</v>
      </c>
    </row>
    <row r="21" spans="1:22" ht="20.25" customHeight="1">
      <c r="A21" s="489" t="s">
        <v>119</v>
      </c>
      <c r="B21" s="489"/>
      <c r="C21" s="489"/>
      <c r="D21" s="490">
        <v>1093.586778092822</v>
      </c>
      <c r="E21" s="490">
        <v>19.120280555141022</v>
      </c>
      <c r="F21" s="490">
        <v>152.49589613490525</v>
      </c>
      <c r="G21" s="490">
        <v>0.93269661244590363</v>
      </c>
      <c r="H21" s="490">
        <v>14.456797492911505</v>
      </c>
      <c r="I21" s="490">
        <v>0.46634830622295181</v>
      </c>
      <c r="J21" s="490">
        <v>22.851067004924637</v>
      </c>
      <c r="K21" s="490">
        <v>422.51156543799431</v>
      </c>
      <c r="L21" s="490">
        <v>70.884942545888677</v>
      </c>
      <c r="M21" s="490">
        <v>55.495448440531263</v>
      </c>
      <c r="N21" s="490">
        <v>1.3990449186688554</v>
      </c>
      <c r="O21" s="490">
        <v>1.8653932248918073</v>
      </c>
      <c r="P21" s="490">
        <v>17.721235636472169</v>
      </c>
      <c r="Q21" s="490">
        <v>24.9</v>
      </c>
      <c r="R21" s="490">
        <v>646.2838677603778</v>
      </c>
      <c r="S21" s="490">
        <v>3.7307864497836145</v>
      </c>
      <c r="T21" s="490">
        <v>91.870616325921503</v>
      </c>
      <c r="U21" s="490">
        <v>205.1932547380988</v>
      </c>
      <c r="V21" s="490">
        <v>9.7933144306819884</v>
      </c>
    </row>
    <row r="22" spans="1:22" ht="15" thickBot="1">
      <c r="B22" s="264">
        <v>3443</v>
      </c>
      <c r="C22" s="265" t="s">
        <v>128</v>
      </c>
      <c r="D22" s="266"/>
      <c r="E22" s="267"/>
      <c r="F22" s="140"/>
      <c r="G22" s="140"/>
      <c r="H22" s="246"/>
      <c r="I22" s="247"/>
      <c r="J22" s="247"/>
      <c r="K22" s="247"/>
    </row>
    <row r="23" spans="1:22" ht="18">
      <c r="A23" s="268" t="s">
        <v>110</v>
      </c>
      <c r="B23" s="269" t="s">
        <v>121</v>
      </c>
      <c r="C23" s="270"/>
      <c r="D23" s="270"/>
      <c r="E23" s="271"/>
      <c r="F23" s="271"/>
      <c r="G23" s="271"/>
      <c r="I23" s="247"/>
      <c r="J23" s="247"/>
      <c r="K23" s="247"/>
    </row>
  </sheetData>
  <mergeCells count="12">
    <mergeCell ref="A18:C18"/>
    <mergeCell ref="A19:C19"/>
    <mergeCell ref="A20:C20"/>
    <mergeCell ref="A21:C21"/>
    <mergeCell ref="B23:G23"/>
    <mergeCell ref="A17:C17"/>
    <mergeCell ref="A1:U1"/>
    <mergeCell ref="A2:U2"/>
    <mergeCell ref="A3:A4"/>
    <mergeCell ref="B3:B4"/>
    <mergeCell ref="C3:C4"/>
    <mergeCell ref="D3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Zeros="0" topLeftCell="A7" workbookViewId="0">
      <selection activeCell="A19" sqref="A19:C19"/>
    </sheetView>
  </sheetViews>
  <sheetFormatPr defaultRowHeight="12.75"/>
  <cols>
    <col min="1" max="1" width="5.42578125" customWidth="1"/>
    <col min="2" max="2" width="21.28515625" customWidth="1"/>
  </cols>
  <sheetData>
    <row r="1" spans="1:21" ht="66" customHeight="1">
      <c r="A1" s="320" t="s">
        <v>197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491"/>
      <c r="T1" s="491"/>
    </row>
    <row r="2" spans="1:21" ht="21" thickBot="1">
      <c r="A2" s="272" t="s">
        <v>129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21" ht="120.75" thickBot="1">
      <c r="A3" s="177" t="s">
        <v>70</v>
      </c>
      <c r="B3" s="178" t="s">
        <v>71</v>
      </c>
      <c r="C3" s="273" t="s">
        <v>130</v>
      </c>
      <c r="D3" s="180" t="s">
        <v>73</v>
      </c>
      <c r="E3" s="181" t="s">
        <v>74</v>
      </c>
      <c r="F3" s="181" t="s">
        <v>75</v>
      </c>
      <c r="G3" s="181" t="s">
        <v>76</v>
      </c>
      <c r="H3" s="181" t="s">
        <v>77</v>
      </c>
      <c r="I3" s="181" t="s">
        <v>78</v>
      </c>
      <c r="J3" s="181" t="s">
        <v>79</v>
      </c>
      <c r="K3" s="181" t="s">
        <v>80</v>
      </c>
      <c r="L3" s="181" t="s">
        <v>81</v>
      </c>
      <c r="M3" s="181" t="s">
        <v>82</v>
      </c>
      <c r="N3" s="181" t="s">
        <v>83</v>
      </c>
      <c r="O3" s="181" t="s">
        <v>84</v>
      </c>
      <c r="P3" s="181" t="s">
        <v>85</v>
      </c>
      <c r="Q3" s="182" t="s">
        <v>86</v>
      </c>
      <c r="R3" s="181" t="s">
        <v>88</v>
      </c>
      <c r="S3" s="183" t="s">
        <v>89</v>
      </c>
      <c r="T3" s="274" t="s">
        <v>90</v>
      </c>
      <c r="U3" s="275" t="s">
        <v>91</v>
      </c>
    </row>
    <row r="4" spans="1:21" ht="24.75" customHeight="1">
      <c r="A4" s="177"/>
      <c r="B4" s="178"/>
      <c r="C4" s="276"/>
      <c r="D4" s="180"/>
      <c r="E4" s="186" t="s">
        <v>92</v>
      </c>
      <c r="F4" s="186" t="s">
        <v>93</v>
      </c>
      <c r="G4" s="186" t="s">
        <v>94</v>
      </c>
      <c r="H4" s="186" t="s">
        <v>95</v>
      </c>
      <c r="I4" s="186" t="s">
        <v>96</v>
      </c>
      <c r="J4" s="186" t="s">
        <v>97</v>
      </c>
      <c r="K4" s="187" t="s">
        <v>98</v>
      </c>
      <c r="L4" s="186" t="s">
        <v>99</v>
      </c>
      <c r="M4" s="186" t="s">
        <v>100</v>
      </c>
      <c r="N4" s="186" t="s">
        <v>101</v>
      </c>
      <c r="O4" s="186" t="s">
        <v>102</v>
      </c>
      <c r="P4" s="186" t="s">
        <v>103</v>
      </c>
      <c r="Q4" s="186" t="s">
        <v>104</v>
      </c>
      <c r="R4" s="186" t="s">
        <v>106</v>
      </c>
      <c r="S4" s="188" t="s">
        <v>107</v>
      </c>
      <c r="T4" s="277" t="s">
        <v>108</v>
      </c>
      <c r="U4" s="278" t="s">
        <v>109</v>
      </c>
    </row>
    <row r="5" spans="1:21" ht="15.75">
      <c r="A5" s="191">
        <v>1</v>
      </c>
      <c r="B5" s="32" t="s">
        <v>34</v>
      </c>
      <c r="C5" s="40">
        <v>18301</v>
      </c>
      <c r="D5" s="279">
        <f t="shared" ref="D5:D14" si="0">SUM(E5:T5)</f>
        <v>74</v>
      </c>
      <c r="E5" s="280">
        <v>3</v>
      </c>
      <c r="F5" s="280">
        <v>10</v>
      </c>
      <c r="G5" s="280"/>
      <c r="H5" s="280">
        <v>2</v>
      </c>
      <c r="I5" s="280"/>
      <c r="J5" s="280">
        <v>1</v>
      </c>
      <c r="K5" s="280">
        <v>20</v>
      </c>
      <c r="L5" s="280">
        <v>3</v>
      </c>
      <c r="M5" s="280">
        <v>2</v>
      </c>
      <c r="N5" s="280"/>
      <c r="O5" s="280">
        <v>1</v>
      </c>
      <c r="P5" s="280">
        <v>1</v>
      </c>
      <c r="Q5" s="194"/>
      <c r="R5" s="280"/>
      <c r="S5" s="280">
        <v>2</v>
      </c>
      <c r="T5" s="280">
        <v>29</v>
      </c>
      <c r="U5" s="280">
        <v>1</v>
      </c>
    </row>
    <row r="6" spans="1:21" ht="15.75">
      <c r="A6" s="191">
        <v>2</v>
      </c>
      <c r="B6" s="32" t="s">
        <v>35</v>
      </c>
      <c r="C6" s="40">
        <v>4428</v>
      </c>
      <c r="D6" s="279">
        <f t="shared" si="0"/>
        <v>31</v>
      </c>
      <c r="E6" s="280">
        <v>3</v>
      </c>
      <c r="F6" s="280">
        <v>10</v>
      </c>
      <c r="G6" s="280"/>
      <c r="H6" s="280"/>
      <c r="I6" s="280"/>
      <c r="J6" s="280"/>
      <c r="K6" s="280">
        <v>4</v>
      </c>
      <c r="L6" s="280">
        <v>2</v>
      </c>
      <c r="M6" s="280">
        <v>3</v>
      </c>
      <c r="N6" s="280"/>
      <c r="O6" s="280"/>
      <c r="P6" s="280"/>
      <c r="Q6" s="194"/>
      <c r="R6" s="280"/>
      <c r="S6" s="280">
        <v>1</v>
      </c>
      <c r="T6" s="280">
        <v>8</v>
      </c>
      <c r="U6" s="280">
        <v>2</v>
      </c>
    </row>
    <row r="7" spans="1:21" ht="15.75">
      <c r="A7" s="191">
        <v>3</v>
      </c>
      <c r="B7" s="32" t="s">
        <v>36</v>
      </c>
      <c r="C7" s="40">
        <v>6135</v>
      </c>
      <c r="D7" s="279">
        <f t="shared" si="0"/>
        <v>46</v>
      </c>
      <c r="E7" s="280">
        <v>1</v>
      </c>
      <c r="F7" s="280">
        <v>6</v>
      </c>
      <c r="G7" s="280"/>
      <c r="H7" s="280"/>
      <c r="I7" s="280"/>
      <c r="J7" s="280">
        <v>1</v>
      </c>
      <c r="K7" s="280">
        <v>15</v>
      </c>
      <c r="L7" s="280">
        <v>1</v>
      </c>
      <c r="M7" s="280">
        <v>2</v>
      </c>
      <c r="N7" s="280"/>
      <c r="O7" s="280"/>
      <c r="P7" s="280"/>
      <c r="Q7" s="194"/>
      <c r="R7" s="280"/>
      <c r="S7" s="280">
        <v>1</v>
      </c>
      <c r="T7" s="280">
        <v>19</v>
      </c>
      <c r="U7" s="280">
        <v>1</v>
      </c>
    </row>
    <row r="8" spans="1:21" ht="15.75">
      <c r="A8" s="191">
        <v>4</v>
      </c>
      <c r="B8" s="32" t="s">
        <v>37</v>
      </c>
      <c r="C8" s="40">
        <v>6898</v>
      </c>
      <c r="D8" s="279">
        <f t="shared" si="0"/>
        <v>49</v>
      </c>
      <c r="E8" s="280">
        <v>1</v>
      </c>
      <c r="F8" s="280">
        <v>6</v>
      </c>
      <c r="G8" s="280"/>
      <c r="H8" s="280">
        <v>1</v>
      </c>
      <c r="I8" s="280">
        <v>1</v>
      </c>
      <c r="J8" s="280">
        <v>1</v>
      </c>
      <c r="K8" s="280">
        <v>13</v>
      </c>
      <c r="L8" s="280">
        <v>2</v>
      </c>
      <c r="M8" s="280">
        <v>1</v>
      </c>
      <c r="N8" s="280"/>
      <c r="O8" s="280"/>
      <c r="P8" s="280"/>
      <c r="Q8" s="198"/>
      <c r="R8" s="280">
        <v>1</v>
      </c>
      <c r="S8" s="280">
        <v>2</v>
      </c>
      <c r="T8" s="280">
        <v>20</v>
      </c>
      <c r="U8" s="280">
        <v>1</v>
      </c>
    </row>
    <row r="9" spans="1:21" ht="15.75">
      <c r="A9" s="200">
        <v>5</v>
      </c>
      <c r="B9" s="32" t="s">
        <v>38</v>
      </c>
      <c r="C9" s="40">
        <v>7251</v>
      </c>
      <c r="D9" s="279">
        <f t="shared" si="0"/>
        <v>40</v>
      </c>
      <c r="E9" s="280"/>
      <c r="F9" s="280">
        <v>3</v>
      </c>
      <c r="G9" s="280"/>
      <c r="H9" s="280"/>
      <c r="I9" s="280"/>
      <c r="J9" s="280"/>
      <c r="K9" s="280">
        <v>12</v>
      </c>
      <c r="L9" s="280">
        <v>2</v>
      </c>
      <c r="M9" s="280">
        <v>4</v>
      </c>
      <c r="N9" s="280"/>
      <c r="O9" s="280"/>
      <c r="P9" s="280"/>
      <c r="Q9" s="203">
        <v>1</v>
      </c>
      <c r="R9" s="280"/>
      <c r="S9" s="280"/>
      <c r="T9" s="280">
        <v>18</v>
      </c>
      <c r="U9" s="280"/>
    </row>
    <row r="10" spans="1:21" ht="15.75">
      <c r="A10" s="191">
        <v>6</v>
      </c>
      <c r="B10" s="32" t="s">
        <v>39</v>
      </c>
      <c r="C10" s="40">
        <v>5892</v>
      </c>
      <c r="D10" s="279">
        <f t="shared" si="0"/>
        <v>30</v>
      </c>
      <c r="E10" s="280">
        <v>2</v>
      </c>
      <c r="F10" s="280"/>
      <c r="G10" s="280"/>
      <c r="H10" s="280">
        <v>1</v>
      </c>
      <c r="I10" s="280"/>
      <c r="J10" s="280">
        <v>2</v>
      </c>
      <c r="K10" s="280">
        <v>7</v>
      </c>
      <c r="L10" s="280"/>
      <c r="M10" s="280">
        <v>2</v>
      </c>
      <c r="N10" s="280"/>
      <c r="O10" s="280"/>
      <c r="P10" s="280"/>
      <c r="Q10" s="194"/>
      <c r="R10" s="280"/>
      <c r="S10" s="280">
        <v>1</v>
      </c>
      <c r="T10" s="280">
        <v>15</v>
      </c>
      <c r="U10" s="280">
        <v>1</v>
      </c>
    </row>
    <row r="11" spans="1:21" ht="15.75">
      <c r="A11" s="191">
        <v>7</v>
      </c>
      <c r="B11" s="32" t="s">
        <v>40</v>
      </c>
      <c r="C11" s="55">
        <v>9897</v>
      </c>
      <c r="D11" s="279">
        <f t="shared" si="0"/>
        <v>38</v>
      </c>
      <c r="E11" s="280">
        <v>1</v>
      </c>
      <c r="F11" s="280">
        <v>6</v>
      </c>
      <c r="G11" s="280"/>
      <c r="H11" s="280"/>
      <c r="I11" s="280"/>
      <c r="J11" s="280">
        <v>1</v>
      </c>
      <c r="K11" s="280">
        <v>7</v>
      </c>
      <c r="L11" s="280">
        <v>3</v>
      </c>
      <c r="M11" s="280"/>
      <c r="N11" s="280"/>
      <c r="O11" s="280"/>
      <c r="P11" s="280">
        <v>1</v>
      </c>
      <c r="Q11" s="208"/>
      <c r="R11" s="280"/>
      <c r="S11" s="280">
        <v>3</v>
      </c>
      <c r="T11" s="280">
        <v>16</v>
      </c>
      <c r="U11" s="280"/>
    </row>
    <row r="12" spans="1:21" ht="15.75">
      <c r="A12" s="210">
        <v>8</v>
      </c>
      <c r="B12" s="32" t="s">
        <v>41</v>
      </c>
      <c r="C12" s="40">
        <v>7325</v>
      </c>
      <c r="D12" s="279">
        <f t="shared" si="0"/>
        <v>47</v>
      </c>
      <c r="E12" s="280"/>
      <c r="F12" s="280">
        <v>3</v>
      </c>
      <c r="G12" s="280"/>
      <c r="H12" s="280"/>
      <c r="I12" s="280"/>
      <c r="J12" s="280"/>
      <c r="K12" s="280">
        <v>11</v>
      </c>
      <c r="L12" s="280">
        <v>4</v>
      </c>
      <c r="M12" s="280">
        <v>4</v>
      </c>
      <c r="N12" s="280"/>
      <c r="O12" s="280">
        <v>1</v>
      </c>
      <c r="P12" s="280">
        <v>1</v>
      </c>
      <c r="Q12" s="194"/>
      <c r="R12" s="280"/>
      <c r="S12" s="280">
        <v>3</v>
      </c>
      <c r="T12" s="280">
        <v>20</v>
      </c>
      <c r="U12" s="280"/>
    </row>
    <row r="13" spans="1:21" ht="15.75">
      <c r="A13" s="191">
        <v>9</v>
      </c>
      <c r="B13" s="32" t="s">
        <v>42</v>
      </c>
      <c r="C13" s="40">
        <v>8521</v>
      </c>
      <c r="D13" s="279">
        <f t="shared" si="0"/>
        <v>73</v>
      </c>
      <c r="E13" s="280">
        <v>2</v>
      </c>
      <c r="F13" s="280">
        <v>9</v>
      </c>
      <c r="G13" s="280"/>
      <c r="H13" s="280"/>
      <c r="I13" s="280"/>
      <c r="J13" s="280">
        <v>2</v>
      </c>
      <c r="K13" s="280">
        <v>22</v>
      </c>
      <c r="L13" s="280">
        <v>3</v>
      </c>
      <c r="M13" s="280">
        <v>1</v>
      </c>
      <c r="N13" s="280"/>
      <c r="O13" s="280">
        <v>1</v>
      </c>
      <c r="P13" s="280"/>
      <c r="Q13" s="194"/>
      <c r="R13" s="280"/>
      <c r="S13" s="280">
        <v>6</v>
      </c>
      <c r="T13" s="280">
        <v>27</v>
      </c>
      <c r="U13" s="280"/>
    </row>
    <row r="14" spans="1:21" ht="15.75">
      <c r="A14" s="191">
        <v>10</v>
      </c>
      <c r="B14" s="63" t="s">
        <v>43</v>
      </c>
      <c r="C14" s="40">
        <v>5239</v>
      </c>
      <c r="D14" s="279">
        <f t="shared" si="0"/>
        <v>24</v>
      </c>
      <c r="E14" s="280"/>
      <c r="F14" s="280">
        <v>5</v>
      </c>
      <c r="G14" s="280"/>
      <c r="H14" s="280"/>
      <c r="I14" s="280"/>
      <c r="J14" s="280">
        <v>1</v>
      </c>
      <c r="K14" s="280">
        <v>6</v>
      </c>
      <c r="L14" s="280"/>
      <c r="M14" s="280">
        <v>3</v>
      </c>
      <c r="N14" s="280"/>
      <c r="O14" s="280"/>
      <c r="P14" s="280"/>
      <c r="Q14" s="194"/>
      <c r="R14" s="280"/>
      <c r="S14" s="280">
        <v>1</v>
      </c>
      <c r="T14" s="280">
        <v>8</v>
      </c>
      <c r="U14" s="280"/>
    </row>
    <row r="15" spans="1:21" ht="15.75">
      <c r="A15" s="281" t="s">
        <v>110</v>
      </c>
      <c r="B15" s="282" t="s">
        <v>44</v>
      </c>
      <c r="C15" s="73">
        <v>79887</v>
      </c>
      <c r="D15" s="283">
        <f>SUM(D5:D14)</f>
        <v>452</v>
      </c>
      <c r="E15" s="215">
        <f t="shared" ref="E15:U15" si="1">SUM(E5:E14)</f>
        <v>13</v>
      </c>
      <c r="F15" s="215">
        <f t="shared" si="1"/>
        <v>58</v>
      </c>
      <c r="G15" s="215">
        <f t="shared" si="1"/>
        <v>0</v>
      </c>
      <c r="H15" s="215">
        <f t="shared" si="1"/>
        <v>4</v>
      </c>
      <c r="I15" s="215">
        <f t="shared" si="1"/>
        <v>1</v>
      </c>
      <c r="J15" s="215">
        <f t="shared" si="1"/>
        <v>9</v>
      </c>
      <c r="K15" s="215">
        <f t="shared" si="1"/>
        <v>117</v>
      </c>
      <c r="L15" s="215">
        <f t="shared" si="1"/>
        <v>20</v>
      </c>
      <c r="M15" s="215">
        <f t="shared" si="1"/>
        <v>22</v>
      </c>
      <c r="N15" s="215">
        <f t="shared" si="1"/>
        <v>0</v>
      </c>
      <c r="O15" s="215">
        <f t="shared" si="1"/>
        <v>3</v>
      </c>
      <c r="P15" s="215">
        <f>SUM(P5:P14)</f>
        <v>3</v>
      </c>
      <c r="Q15" s="216">
        <f t="shared" ref="Q15" si="2">SUM(Q5:Q14)</f>
        <v>1</v>
      </c>
      <c r="R15" s="215">
        <f t="shared" si="1"/>
        <v>1</v>
      </c>
      <c r="S15" s="284">
        <f t="shared" si="1"/>
        <v>20</v>
      </c>
      <c r="T15" s="193">
        <f t="shared" si="1"/>
        <v>180</v>
      </c>
      <c r="U15" s="193">
        <f t="shared" si="1"/>
        <v>6</v>
      </c>
    </row>
    <row r="16" spans="1:21" ht="15.75">
      <c r="A16" s="191">
        <v>11</v>
      </c>
      <c r="B16" s="219" t="s">
        <v>111</v>
      </c>
      <c r="C16" s="82">
        <v>36996</v>
      </c>
      <c r="D16" s="279">
        <f>SUM(E16:T16)</f>
        <v>137</v>
      </c>
      <c r="E16" s="280">
        <v>14</v>
      </c>
      <c r="F16" s="280">
        <v>15</v>
      </c>
      <c r="G16" s="280"/>
      <c r="H16" s="280"/>
      <c r="I16" s="280"/>
      <c r="J16" s="280">
        <v>2</v>
      </c>
      <c r="K16" s="280">
        <v>40</v>
      </c>
      <c r="L16" s="280">
        <v>7</v>
      </c>
      <c r="M16" s="280">
        <v>5</v>
      </c>
      <c r="N16" s="280"/>
      <c r="O16" s="280"/>
      <c r="P16" s="280">
        <v>2</v>
      </c>
      <c r="Q16" s="206"/>
      <c r="R16" s="280"/>
      <c r="S16" s="280">
        <v>3</v>
      </c>
      <c r="T16" s="280">
        <v>49</v>
      </c>
      <c r="U16" s="280">
        <v>6</v>
      </c>
    </row>
    <row r="17" spans="1:21" ht="16.5" thickBot="1">
      <c r="A17" s="212" t="s">
        <v>112</v>
      </c>
      <c r="B17" s="282" t="s">
        <v>131</v>
      </c>
      <c r="C17" s="73">
        <v>116883</v>
      </c>
      <c r="D17" s="279">
        <f>D15+D16</f>
        <v>589</v>
      </c>
      <c r="E17" s="285">
        <f t="shared" ref="E17:U17" si="3">E15+E16</f>
        <v>27</v>
      </c>
      <c r="F17" s="285">
        <f t="shared" si="3"/>
        <v>73</v>
      </c>
      <c r="G17" s="285">
        <f t="shared" si="3"/>
        <v>0</v>
      </c>
      <c r="H17" s="285">
        <f t="shared" si="3"/>
        <v>4</v>
      </c>
      <c r="I17" s="285">
        <f t="shared" si="3"/>
        <v>1</v>
      </c>
      <c r="J17" s="285">
        <f t="shared" si="3"/>
        <v>11</v>
      </c>
      <c r="K17" s="285">
        <f t="shared" si="3"/>
        <v>157</v>
      </c>
      <c r="L17" s="285">
        <f t="shared" si="3"/>
        <v>27</v>
      </c>
      <c r="M17" s="285">
        <f t="shared" si="3"/>
        <v>27</v>
      </c>
      <c r="N17" s="285">
        <f t="shared" si="3"/>
        <v>0</v>
      </c>
      <c r="O17" s="285">
        <f t="shared" si="3"/>
        <v>3</v>
      </c>
      <c r="P17" s="285">
        <f t="shared" si="3"/>
        <v>5</v>
      </c>
      <c r="Q17" s="286">
        <f t="shared" si="3"/>
        <v>1</v>
      </c>
      <c r="R17" s="285">
        <f t="shared" si="3"/>
        <v>1</v>
      </c>
      <c r="S17" s="285">
        <f t="shared" si="3"/>
        <v>23</v>
      </c>
      <c r="T17" s="285">
        <f t="shared" si="3"/>
        <v>229</v>
      </c>
      <c r="U17" s="285">
        <f t="shared" si="3"/>
        <v>12</v>
      </c>
    </row>
    <row r="18" spans="1:21" ht="30.75" customHeight="1" thickBot="1">
      <c r="A18" s="287" t="s">
        <v>115</v>
      </c>
      <c r="B18" s="287"/>
      <c r="C18" s="288"/>
      <c r="D18" s="289">
        <v>1</v>
      </c>
      <c r="E18" s="290">
        <f>SUM(E17/$D17)*1</f>
        <v>4.5840407470288627E-2</v>
      </c>
      <c r="F18" s="290">
        <f t="shared" ref="F18:T18" si="4">SUM(F17/$D17)*1</f>
        <v>0.12393887945670629</v>
      </c>
      <c r="G18" s="290">
        <f t="shared" si="4"/>
        <v>0</v>
      </c>
      <c r="H18" s="290">
        <f t="shared" si="4"/>
        <v>6.7911714770797962E-3</v>
      </c>
      <c r="I18" s="290">
        <f t="shared" si="4"/>
        <v>1.697792869269949E-3</v>
      </c>
      <c r="J18" s="290">
        <f t="shared" si="4"/>
        <v>1.8675721561969439E-2</v>
      </c>
      <c r="K18" s="290">
        <f t="shared" si="4"/>
        <v>0.26655348047538202</v>
      </c>
      <c r="L18" s="290">
        <f t="shared" si="4"/>
        <v>4.5840407470288627E-2</v>
      </c>
      <c r="M18" s="290">
        <f t="shared" si="4"/>
        <v>4.5840407470288627E-2</v>
      </c>
      <c r="N18" s="290">
        <f t="shared" si="4"/>
        <v>0</v>
      </c>
      <c r="O18" s="290">
        <f t="shared" si="4"/>
        <v>5.0933786078098476E-3</v>
      </c>
      <c r="P18" s="290">
        <f t="shared" si="4"/>
        <v>8.4889643463497456E-3</v>
      </c>
      <c r="Q18" s="290">
        <f t="shared" si="4"/>
        <v>1.697792869269949E-3</v>
      </c>
      <c r="R18" s="290">
        <f t="shared" si="4"/>
        <v>1.697792869269949E-3</v>
      </c>
      <c r="S18" s="290">
        <f t="shared" si="4"/>
        <v>3.9049235993208829E-2</v>
      </c>
      <c r="T18" s="290">
        <f t="shared" si="4"/>
        <v>0.38879456706281834</v>
      </c>
      <c r="U18" s="291" t="s">
        <v>132</v>
      </c>
    </row>
    <row r="19" spans="1:21" ht="42.75" customHeight="1">
      <c r="A19" s="292" t="s">
        <v>133</v>
      </c>
      <c r="B19" s="292"/>
      <c r="C19" s="292"/>
      <c r="D19" s="293">
        <f>D17*100000/$C17</f>
        <v>503.92272614494834</v>
      </c>
      <c r="E19" s="293">
        <f t="shared" ref="E19:U19" si="5">E17*100000/$C17</f>
        <v>23.100023100023101</v>
      </c>
      <c r="F19" s="293">
        <f t="shared" si="5"/>
        <v>62.45561801117357</v>
      </c>
      <c r="G19" s="293">
        <f t="shared" si="5"/>
        <v>0</v>
      </c>
      <c r="H19" s="293">
        <f t="shared" si="5"/>
        <v>3.4222256444478667</v>
      </c>
      <c r="I19" s="293">
        <f t="shared" si="5"/>
        <v>0.85555641111196667</v>
      </c>
      <c r="J19" s="293">
        <f t="shared" si="5"/>
        <v>9.4111205222316325</v>
      </c>
      <c r="K19" s="293">
        <f t="shared" si="5"/>
        <v>134.32235654457875</v>
      </c>
      <c r="L19" s="293">
        <f t="shared" si="5"/>
        <v>23.100023100023101</v>
      </c>
      <c r="M19" s="293">
        <f t="shared" si="5"/>
        <v>23.100023100023101</v>
      </c>
      <c r="N19" s="293">
        <f t="shared" si="5"/>
        <v>0</v>
      </c>
      <c r="O19" s="293">
        <f t="shared" si="5"/>
        <v>2.5666692333359</v>
      </c>
      <c r="P19" s="293">
        <f t="shared" si="5"/>
        <v>4.2777820555598334</v>
      </c>
      <c r="Q19" s="293">
        <f t="shared" si="5"/>
        <v>0.85555641111196667</v>
      </c>
      <c r="R19" s="293">
        <f t="shared" si="5"/>
        <v>0.85555641111196667</v>
      </c>
      <c r="S19" s="293">
        <f t="shared" si="5"/>
        <v>19.677797455575234</v>
      </c>
      <c r="T19" s="293">
        <f t="shared" si="5"/>
        <v>195.92241814464037</v>
      </c>
      <c r="U19" s="293">
        <f t="shared" si="5"/>
        <v>10.2666769333436</v>
      </c>
    </row>
    <row r="20" spans="1:21" ht="26.25" customHeight="1">
      <c r="A20" s="294" t="s">
        <v>134</v>
      </c>
      <c r="B20" s="295"/>
      <c r="C20" s="296"/>
      <c r="D20" s="116">
        <v>524.29999999999995</v>
      </c>
      <c r="E20" s="116">
        <v>19.600000000000001</v>
      </c>
      <c r="F20" s="116">
        <v>78.3</v>
      </c>
      <c r="G20" s="116">
        <v>0.8511942254983742</v>
      </c>
      <c r="H20" s="116">
        <v>5.0999999999999996</v>
      </c>
      <c r="I20" s="116">
        <v>0.8511942254983742</v>
      </c>
      <c r="J20" s="116">
        <v>6.8</v>
      </c>
      <c r="K20" s="116">
        <v>129.4</v>
      </c>
      <c r="L20" s="116">
        <v>25.535826764951228</v>
      </c>
      <c r="M20" s="116">
        <v>31.5</v>
      </c>
      <c r="N20" s="116">
        <v>0.8511942254983742</v>
      </c>
      <c r="O20" s="116">
        <v>0.8511942254983742</v>
      </c>
      <c r="P20" s="116">
        <v>6.8095538039869936</v>
      </c>
      <c r="Q20" s="116">
        <v>0</v>
      </c>
      <c r="R20" s="297"/>
      <c r="S20" s="116">
        <v>15.3</v>
      </c>
      <c r="T20" s="116">
        <v>202.6</v>
      </c>
      <c r="U20" s="298">
        <v>6.8</v>
      </c>
    </row>
    <row r="21" spans="1:21" ht="38.25">
      <c r="A21" s="299" t="s">
        <v>135</v>
      </c>
      <c r="B21" s="299"/>
      <c r="C21" s="299"/>
      <c r="D21" s="300">
        <f>D19/D20-100%</f>
        <v>-3.8865675863153926E-2</v>
      </c>
      <c r="E21" s="300">
        <f t="shared" ref="E21:P21" si="6">E19/E20-100%</f>
        <v>0.17857260714403567</v>
      </c>
      <c r="F21" s="300">
        <f t="shared" si="6"/>
        <v>-0.20235481467211269</v>
      </c>
      <c r="G21" s="300">
        <f t="shared" si="6"/>
        <v>-1</v>
      </c>
      <c r="H21" s="300">
        <f t="shared" si="6"/>
        <v>-0.32897536383375159</v>
      </c>
      <c r="I21" s="300">
        <f t="shared" si="6"/>
        <v>5.1247829025606872E-3</v>
      </c>
      <c r="J21" s="300">
        <f t="shared" si="6"/>
        <v>0.38398831209288709</v>
      </c>
      <c r="K21" s="300">
        <f t="shared" si="6"/>
        <v>3.8039849648985768E-2</v>
      </c>
      <c r="L21" s="300">
        <f t="shared" si="6"/>
        <v>-9.5387695387695426E-2</v>
      </c>
      <c r="M21" s="300">
        <f t="shared" si="6"/>
        <v>-0.26666593333259991</v>
      </c>
      <c r="N21" s="300">
        <f t="shared" si="6"/>
        <v>-1</v>
      </c>
      <c r="O21" s="301" t="s">
        <v>136</v>
      </c>
      <c r="P21" s="300">
        <f t="shared" si="6"/>
        <v>-0.37179701068589954</v>
      </c>
      <c r="Q21" s="302"/>
      <c r="R21" s="303"/>
      <c r="S21" s="304">
        <f t="shared" ref="S21:U21" si="7">S19/S20-100%</f>
        <v>0.28613055265197596</v>
      </c>
      <c r="T21" s="300">
        <f t="shared" si="7"/>
        <v>-3.2959436600985326E-2</v>
      </c>
      <c r="U21" s="300">
        <f t="shared" si="7"/>
        <v>0.50980543137405898</v>
      </c>
    </row>
    <row r="22" spans="1:21" ht="20.25" customHeight="1">
      <c r="A22" s="305" t="s">
        <v>137</v>
      </c>
      <c r="B22" s="306"/>
      <c r="C22" s="307"/>
      <c r="D22" s="308">
        <v>628</v>
      </c>
      <c r="E22" s="308">
        <v>22</v>
      </c>
      <c r="F22" s="308">
        <v>93</v>
      </c>
      <c r="G22" s="308">
        <v>1</v>
      </c>
      <c r="H22" s="308">
        <v>6</v>
      </c>
      <c r="I22" s="308">
        <v>1</v>
      </c>
      <c r="J22" s="308">
        <v>8</v>
      </c>
      <c r="K22" s="308">
        <v>160</v>
      </c>
      <c r="L22" s="308">
        <v>30</v>
      </c>
      <c r="M22" s="308">
        <v>38</v>
      </c>
      <c r="N22" s="308">
        <v>1</v>
      </c>
      <c r="O22" s="308">
        <v>1</v>
      </c>
      <c r="P22" s="308">
        <v>8</v>
      </c>
      <c r="Q22" s="308">
        <v>0</v>
      </c>
      <c r="R22" s="309">
        <v>18</v>
      </c>
      <c r="S22" s="308">
        <v>241</v>
      </c>
      <c r="T22" s="310">
        <v>7</v>
      </c>
      <c r="U22" s="61"/>
    </row>
    <row r="23" spans="1:21" ht="15.75">
      <c r="A23" s="311" t="s">
        <v>138</v>
      </c>
      <c r="B23" s="312"/>
      <c r="C23" s="313"/>
      <c r="D23" s="116">
        <v>630.70000000000005</v>
      </c>
      <c r="E23" s="116">
        <v>26.105702832889818</v>
      </c>
      <c r="F23" s="116">
        <v>74.099999999999994</v>
      </c>
      <c r="G23" s="116">
        <v>0</v>
      </c>
      <c r="H23" s="116">
        <v>5.0999999999999996</v>
      </c>
      <c r="I23" s="116">
        <v>0.84211944622225221</v>
      </c>
      <c r="J23" s="116">
        <v>8.4211944622225214</v>
      </c>
      <c r="K23" s="116">
        <v>146.5</v>
      </c>
      <c r="L23" s="116">
        <v>31.2</v>
      </c>
      <c r="M23" s="116">
        <v>37.9</v>
      </c>
      <c r="N23" s="116">
        <v>0</v>
      </c>
      <c r="O23" s="116">
        <v>0.84211944622225221</v>
      </c>
      <c r="P23" s="116">
        <v>5.9</v>
      </c>
      <c r="Q23" s="116">
        <v>0.84211944622225221</v>
      </c>
      <c r="R23" s="116">
        <v>14.3</v>
      </c>
      <c r="S23" s="116">
        <v>278.7</v>
      </c>
      <c r="T23" s="119">
        <v>12.631791693333783</v>
      </c>
      <c r="U23" s="314"/>
    </row>
    <row r="24" spans="1:21" ht="14.25">
      <c r="A24" s="315" t="s">
        <v>139</v>
      </c>
      <c r="B24" s="315"/>
      <c r="C24" s="315"/>
      <c r="D24" s="316">
        <v>517.6</v>
      </c>
      <c r="E24" s="316">
        <v>34.1</v>
      </c>
      <c r="F24" s="316">
        <v>77.5</v>
      </c>
      <c r="G24" s="316"/>
      <c r="H24" s="316"/>
      <c r="I24" s="316"/>
      <c r="J24" s="316"/>
      <c r="K24" s="316">
        <v>152.69999999999999</v>
      </c>
      <c r="L24" s="316">
        <v>22.1</v>
      </c>
      <c r="M24" s="316">
        <v>46.6</v>
      </c>
      <c r="N24" s="316"/>
      <c r="O24" s="316"/>
      <c r="P24" s="316"/>
      <c r="Q24" s="316"/>
      <c r="R24" s="316"/>
      <c r="S24" s="316"/>
      <c r="T24" s="46">
        <v>131.4</v>
      </c>
      <c r="U24" s="81">
        <v>10.1</v>
      </c>
    </row>
    <row r="25" spans="1:21" ht="14.25">
      <c r="A25" s="315" t="s">
        <v>140</v>
      </c>
      <c r="B25" s="315"/>
      <c r="C25" s="315"/>
      <c r="D25" s="316">
        <v>611.6</v>
      </c>
      <c r="E25" s="316">
        <v>66.599999999999994</v>
      </c>
      <c r="F25" s="316">
        <v>84.9</v>
      </c>
      <c r="G25" s="316"/>
      <c r="H25" s="316"/>
      <c r="I25" s="316"/>
      <c r="J25" s="316"/>
      <c r="K25" s="316">
        <v>162.9</v>
      </c>
      <c r="L25" s="316">
        <v>26.7</v>
      </c>
      <c r="M25" s="316">
        <v>44.7</v>
      </c>
      <c r="N25" s="316"/>
      <c r="O25" s="316"/>
      <c r="P25" s="317"/>
      <c r="Q25" s="318"/>
      <c r="R25" s="318"/>
      <c r="S25" s="318"/>
      <c r="T25" s="81">
        <v>166.4</v>
      </c>
      <c r="U25" s="81">
        <v>19.399999999999999</v>
      </c>
    </row>
    <row r="26" spans="1:21" ht="14.25">
      <c r="A26" s="319" t="s">
        <v>141</v>
      </c>
      <c r="B26" s="319"/>
      <c r="C26" s="319"/>
      <c r="D26" s="318">
        <f>D19/D24-100%</f>
        <v>-2.6424408529852506E-2</v>
      </c>
      <c r="E26" s="318">
        <f>E19/E24-100%</f>
        <v>-0.32257996774125808</v>
      </c>
      <c r="F26" s="318">
        <f>F19/F24-100%</f>
        <v>-0.19412105792034107</v>
      </c>
      <c r="G26" s="318"/>
      <c r="H26" s="318"/>
      <c r="I26" s="318"/>
      <c r="J26" s="318"/>
      <c r="K26" s="318">
        <f>K19/K24-100%</f>
        <v>-0.12035129964257518</v>
      </c>
      <c r="L26" s="318">
        <f>L19/L24-100%</f>
        <v>4.524991402819456E-2</v>
      </c>
      <c r="M26" s="318">
        <f>M19/M24-100%</f>
        <v>-0.50429134978491197</v>
      </c>
      <c r="N26" s="318"/>
      <c r="O26" s="318"/>
      <c r="P26" s="318"/>
      <c r="Q26" s="318"/>
      <c r="R26" s="318"/>
      <c r="S26" s="318"/>
      <c r="T26" s="492">
        <f t="shared" ref="N26:U26" si="8">T19/T24-100%</f>
        <v>0.49103818983744563</v>
      </c>
      <c r="U26" s="492">
        <f t="shared" si="8"/>
        <v>1.6502666667683297E-2</v>
      </c>
    </row>
  </sheetData>
  <mergeCells count="15">
    <mergeCell ref="A24:C24"/>
    <mergeCell ref="A25:C25"/>
    <mergeCell ref="A26:C26"/>
    <mergeCell ref="A18:C18"/>
    <mergeCell ref="A19:C19"/>
    <mergeCell ref="A20:C20"/>
    <mergeCell ref="A21:C21"/>
    <mergeCell ref="A22:C22"/>
    <mergeCell ref="A23:C23"/>
    <mergeCell ref="A1:T1"/>
    <mergeCell ref="A2:R2"/>
    <mergeCell ref="A3:A4"/>
    <mergeCell ref="B3:B4"/>
    <mergeCell ref="C3:C4"/>
    <mergeCell ref="D3:D4"/>
  </mergeCells>
  <dataValidations count="1">
    <dataValidation operator="equal" allowBlank="1" showErrorMessage="1" sqref="C5:C16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Zeros="0" topLeftCell="B13" workbookViewId="0">
      <selection activeCell="D24" sqref="D24"/>
    </sheetView>
  </sheetViews>
  <sheetFormatPr defaultRowHeight="12.75"/>
  <cols>
    <col min="1" max="1" width="5" customWidth="1"/>
    <col min="2" max="2" width="17.42578125" customWidth="1"/>
  </cols>
  <sheetData>
    <row r="1" spans="1:20" ht="52.5" customHeight="1">
      <c r="A1" s="320" t="s">
        <v>199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</row>
    <row r="2" spans="1:20" ht="21" thickBot="1">
      <c r="A2" s="272" t="s">
        <v>129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20" ht="120.75" thickBot="1">
      <c r="A3" s="177" t="s">
        <v>70</v>
      </c>
      <c r="B3" s="178" t="s">
        <v>71</v>
      </c>
      <c r="C3" s="273" t="s">
        <v>130</v>
      </c>
      <c r="D3" s="180" t="s">
        <v>73</v>
      </c>
      <c r="E3" s="181" t="s">
        <v>74</v>
      </c>
      <c r="F3" s="181" t="s">
        <v>75</v>
      </c>
      <c r="G3" s="181" t="s">
        <v>76</v>
      </c>
      <c r="H3" s="181" t="s">
        <v>77</v>
      </c>
      <c r="I3" s="181" t="s">
        <v>78</v>
      </c>
      <c r="J3" s="181" t="s">
        <v>79</v>
      </c>
      <c r="K3" s="181" t="s">
        <v>80</v>
      </c>
      <c r="L3" s="181" t="s">
        <v>81</v>
      </c>
      <c r="M3" s="181" t="s">
        <v>82</v>
      </c>
      <c r="N3" s="181" t="s">
        <v>83</v>
      </c>
      <c r="O3" s="181" t="s">
        <v>84</v>
      </c>
      <c r="P3" s="181" t="s">
        <v>85</v>
      </c>
      <c r="Q3" s="181" t="s">
        <v>88</v>
      </c>
      <c r="R3" s="183" t="s">
        <v>89</v>
      </c>
      <c r="S3" s="184" t="s">
        <v>90</v>
      </c>
      <c r="T3" s="185" t="s">
        <v>91</v>
      </c>
    </row>
    <row r="4" spans="1:20">
      <c r="A4" s="177"/>
      <c r="B4" s="178"/>
      <c r="C4" s="276"/>
      <c r="D4" s="180"/>
      <c r="E4" s="186" t="s">
        <v>92</v>
      </c>
      <c r="F4" s="186" t="s">
        <v>93</v>
      </c>
      <c r="G4" s="186" t="s">
        <v>94</v>
      </c>
      <c r="H4" s="186" t="s">
        <v>95</v>
      </c>
      <c r="I4" s="186" t="s">
        <v>96</v>
      </c>
      <c r="J4" s="186" t="s">
        <v>97</v>
      </c>
      <c r="K4" s="187" t="s">
        <v>98</v>
      </c>
      <c r="L4" s="186" t="s">
        <v>99</v>
      </c>
      <c r="M4" s="186" t="s">
        <v>100</v>
      </c>
      <c r="N4" s="186" t="s">
        <v>101</v>
      </c>
      <c r="O4" s="186" t="s">
        <v>102</v>
      </c>
      <c r="P4" s="186" t="s">
        <v>103</v>
      </c>
      <c r="Q4" s="186" t="s">
        <v>106</v>
      </c>
      <c r="R4" s="188" t="s">
        <v>107</v>
      </c>
      <c r="S4" s="189" t="s">
        <v>108</v>
      </c>
      <c r="T4" s="190" t="s">
        <v>109</v>
      </c>
    </row>
    <row r="5" spans="1:20" ht="15.75">
      <c r="A5" s="191">
        <v>1</v>
      </c>
      <c r="B5" s="32" t="s">
        <v>34</v>
      </c>
      <c r="C5" s="40">
        <v>18301</v>
      </c>
      <c r="D5" s="321">
        <v>404.34948909895633</v>
      </c>
      <c r="E5" s="322">
        <v>16.392546855363094</v>
      </c>
      <c r="F5" s="322">
        <v>54.641822851210314</v>
      </c>
      <c r="G5" s="322">
        <v>0</v>
      </c>
      <c r="H5" s="322">
        <v>10.928364570242064</v>
      </c>
      <c r="I5" s="322">
        <v>0</v>
      </c>
      <c r="J5" s="322">
        <v>5.4641822851210318</v>
      </c>
      <c r="K5" s="322">
        <v>109.28364570242063</v>
      </c>
      <c r="L5" s="322">
        <v>16.392546855363094</v>
      </c>
      <c r="M5" s="322">
        <v>10.928364570242064</v>
      </c>
      <c r="N5" s="322">
        <v>0</v>
      </c>
      <c r="O5" s="322">
        <v>5.4641822851210318</v>
      </c>
      <c r="P5" s="322">
        <v>5.4641822851210318</v>
      </c>
      <c r="Q5" s="322">
        <v>0</v>
      </c>
      <c r="R5" s="322">
        <v>10.928364570242064</v>
      </c>
      <c r="S5" s="322">
        <v>158.46128626850992</v>
      </c>
      <c r="T5" s="322">
        <v>5.4641822851210318</v>
      </c>
    </row>
    <row r="6" spans="1:20" ht="15.75">
      <c r="A6" s="191">
        <v>2</v>
      </c>
      <c r="B6" s="32" t="s">
        <v>35</v>
      </c>
      <c r="C6" s="40">
        <v>4428</v>
      </c>
      <c r="D6" s="321">
        <v>700.09033423667574</v>
      </c>
      <c r="E6" s="322">
        <v>67.750677506775062</v>
      </c>
      <c r="F6" s="322">
        <v>225.83559168925024</v>
      </c>
      <c r="G6" s="322">
        <v>0</v>
      </c>
      <c r="H6" s="322">
        <v>0</v>
      </c>
      <c r="I6" s="322">
        <v>0</v>
      </c>
      <c r="J6" s="322">
        <v>0</v>
      </c>
      <c r="K6" s="322">
        <v>90.334236675700097</v>
      </c>
      <c r="L6" s="322">
        <v>45.167118337850049</v>
      </c>
      <c r="M6" s="322">
        <v>67.750677506775062</v>
      </c>
      <c r="N6" s="322">
        <v>0</v>
      </c>
      <c r="O6" s="322">
        <v>0</v>
      </c>
      <c r="P6" s="322">
        <v>0</v>
      </c>
      <c r="Q6" s="322">
        <v>0</v>
      </c>
      <c r="R6" s="322">
        <v>22.583559168925024</v>
      </c>
      <c r="S6" s="322">
        <v>180.66847335140019</v>
      </c>
      <c r="T6" s="322">
        <v>45.167118337850049</v>
      </c>
    </row>
    <row r="7" spans="1:20" ht="15.75">
      <c r="A7" s="191">
        <v>3</v>
      </c>
      <c r="B7" s="32" t="s">
        <v>36</v>
      </c>
      <c r="C7" s="40">
        <v>6135</v>
      </c>
      <c r="D7" s="321">
        <v>749.7962510187449</v>
      </c>
      <c r="E7" s="322">
        <v>16.299918500407497</v>
      </c>
      <c r="F7" s="322">
        <v>97.799511002444987</v>
      </c>
      <c r="G7" s="322">
        <v>0</v>
      </c>
      <c r="H7" s="322">
        <v>0</v>
      </c>
      <c r="I7" s="322">
        <v>0</v>
      </c>
      <c r="J7" s="322">
        <v>16.299918500407497</v>
      </c>
      <c r="K7" s="322">
        <v>244.49877750611248</v>
      </c>
      <c r="L7" s="322">
        <v>16.299918500407497</v>
      </c>
      <c r="M7" s="322">
        <v>32.599837000814993</v>
      </c>
      <c r="N7" s="322">
        <v>0</v>
      </c>
      <c r="O7" s="322">
        <v>0</v>
      </c>
      <c r="P7" s="322">
        <v>0</v>
      </c>
      <c r="Q7" s="322">
        <v>0</v>
      </c>
      <c r="R7" s="322">
        <v>16.299918500407497</v>
      </c>
      <c r="S7" s="322">
        <v>309.69845150774245</v>
      </c>
      <c r="T7" s="322">
        <v>16.299918500407497</v>
      </c>
    </row>
    <row r="8" spans="1:20" ht="15.75">
      <c r="A8" s="191">
        <v>4</v>
      </c>
      <c r="B8" s="32" t="s">
        <v>37</v>
      </c>
      <c r="C8" s="40">
        <v>6898</v>
      </c>
      <c r="D8" s="321">
        <v>710.35082632647141</v>
      </c>
      <c r="E8" s="322">
        <v>14.496955639315743</v>
      </c>
      <c r="F8" s="322">
        <v>86.98173383589446</v>
      </c>
      <c r="G8" s="322">
        <v>0</v>
      </c>
      <c r="H8" s="322">
        <v>14.496955639315743</v>
      </c>
      <c r="I8" s="322">
        <v>14.496955639315743</v>
      </c>
      <c r="J8" s="322">
        <v>14.496955639315743</v>
      </c>
      <c r="K8" s="322">
        <v>188.46042331110468</v>
      </c>
      <c r="L8" s="322">
        <v>28.993911278631487</v>
      </c>
      <c r="M8" s="322">
        <v>14.496955639315743</v>
      </c>
      <c r="N8" s="322">
        <v>0</v>
      </c>
      <c r="O8" s="322">
        <v>0</v>
      </c>
      <c r="P8" s="322">
        <v>0</v>
      </c>
      <c r="Q8" s="322">
        <v>14.496955639315743</v>
      </c>
      <c r="R8" s="322">
        <v>28.993911278631487</v>
      </c>
      <c r="S8" s="322">
        <v>289.93911278631487</v>
      </c>
      <c r="T8" s="322">
        <v>14.496955639315743</v>
      </c>
    </row>
    <row r="9" spans="1:20" ht="15.75">
      <c r="A9" s="200">
        <v>5</v>
      </c>
      <c r="B9" s="32" t="s">
        <v>38</v>
      </c>
      <c r="C9" s="40">
        <v>7251</v>
      </c>
      <c r="D9" s="321">
        <v>551.64804854502825</v>
      </c>
      <c r="E9" s="322">
        <v>0</v>
      </c>
      <c r="F9" s="322">
        <v>41.373603640877121</v>
      </c>
      <c r="G9" s="322">
        <v>0</v>
      </c>
      <c r="H9" s="322">
        <v>0</v>
      </c>
      <c r="I9" s="322">
        <v>0</v>
      </c>
      <c r="J9" s="322">
        <v>0</v>
      </c>
      <c r="K9" s="322">
        <v>165.49441456350849</v>
      </c>
      <c r="L9" s="322">
        <v>27.582402427251413</v>
      </c>
      <c r="M9" s="322">
        <v>55.164804854502826</v>
      </c>
      <c r="N9" s="322">
        <v>0</v>
      </c>
      <c r="O9" s="322">
        <v>0</v>
      </c>
      <c r="P9" s="322">
        <v>0</v>
      </c>
      <c r="Q9" s="322">
        <v>0</v>
      </c>
      <c r="R9" s="322">
        <v>0</v>
      </c>
      <c r="S9" s="322">
        <v>248.24162184526273</v>
      </c>
      <c r="T9" s="322">
        <v>0</v>
      </c>
    </row>
    <row r="10" spans="1:20" ht="15.75">
      <c r="A10" s="191">
        <v>6</v>
      </c>
      <c r="B10" s="32" t="s">
        <v>39</v>
      </c>
      <c r="C10" s="40">
        <v>5892</v>
      </c>
      <c r="D10" s="321">
        <v>509.16496945010181</v>
      </c>
      <c r="E10" s="322">
        <v>33.944331296673454</v>
      </c>
      <c r="F10" s="322">
        <v>0</v>
      </c>
      <c r="G10" s="322">
        <v>0</v>
      </c>
      <c r="H10" s="322">
        <v>16.972165648336727</v>
      </c>
      <c r="I10" s="322">
        <v>0</v>
      </c>
      <c r="J10" s="322">
        <v>33.944331296673454</v>
      </c>
      <c r="K10" s="322">
        <v>118.80515953835709</v>
      </c>
      <c r="L10" s="322">
        <v>0</v>
      </c>
      <c r="M10" s="322">
        <v>33.944331296673454</v>
      </c>
      <c r="N10" s="322">
        <v>0</v>
      </c>
      <c r="O10" s="322">
        <v>0</v>
      </c>
      <c r="P10" s="322">
        <v>0</v>
      </c>
      <c r="Q10" s="322">
        <v>0</v>
      </c>
      <c r="R10" s="322">
        <v>16.972165648336727</v>
      </c>
      <c r="S10" s="322">
        <v>254.5824847250509</v>
      </c>
      <c r="T10" s="322">
        <v>16.972165648336727</v>
      </c>
    </row>
    <row r="11" spans="1:20" ht="15.75">
      <c r="A11" s="191">
        <v>7</v>
      </c>
      <c r="B11" s="32" t="s">
        <v>40</v>
      </c>
      <c r="C11" s="55">
        <v>9897</v>
      </c>
      <c r="D11" s="321">
        <v>383.95473375770433</v>
      </c>
      <c r="E11" s="322">
        <v>10.10407194099222</v>
      </c>
      <c r="F11" s="322">
        <v>60.624431645953322</v>
      </c>
      <c r="G11" s="322">
        <v>0</v>
      </c>
      <c r="H11" s="322">
        <v>0</v>
      </c>
      <c r="I11" s="322">
        <v>0</v>
      </c>
      <c r="J11" s="322">
        <v>10.10407194099222</v>
      </c>
      <c r="K11" s="322">
        <v>70.728503586945536</v>
      </c>
      <c r="L11" s="322">
        <v>30.312215822976661</v>
      </c>
      <c r="M11" s="322">
        <v>0</v>
      </c>
      <c r="N11" s="322">
        <v>0</v>
      </c>
      <c r="O11" s="322">
        <v>0</v>
      </c>
      <c r="P11" s="322">
        <v>10.10407194099222</v>
      </c>
      <c r="Q11" s="322">
        <v>0</v>
      </c>
      <c r="R11" s="322">
        <v>30.312215822976661</v>
      </c>
      <c r="S11" s="322">
        <v>161.66515105587553</v>
      </c>
      <c r="T11" s="322">
        <v>0</v>
      </c>
    </row>
    <row r="12" spans="1:20" ht="15.75">
      <c r="A12" s="210">
        <v>8</v>
      </c>
      <c r="B12" s="32" t="s">
        <v>41</v>
      </c>
      <c r="C12" s="40">
        <v>7325</v>
      </c>
      <c r="D12" s="321">
        <v>641.63822525597266</v>
      </c>
      <c r="E12" s="322">
        <v>0</v>
      </c>
      <c r="F12" s="322">
        <v>40.955631399317404</v>
      </c>
      <c r="G12" s="322">
        <v>0</v>
      </c>
      <c r="H12" s="322">
        <v>0</v>
      </c>
      <c r="I12" s="322">
        <v>0</v>
      </c>
      <c r="J12" s="322">
        <v>0</v>
      </c>
      <c r="K12" s="322">
        <v>150.17064846416383</v>
      </c>
      <c r="L12" s="322">
        <v>54.607508532423211</v>
      </c>
      <c r="M12" s="322">
        <v>54.607508532423211</v>
      </c>
      <c r="N12" s="322">
        <v>0</v>
      </c>
      <c r="O12" s="322">
        <v>13.651877133105803</v>
      </c>
      <c r="P12" s="322">
        <v>13.651877133105803</v>
      </c>
      <c r="Q12" s="322">
        <v>0</v>
      </c>
      <c r="R12" s="322">
        <v>40.955631399317404</v>
      </c>
      <c r="S12" s="322">
        <v>273.03754266211604</v>
      </c>
      <c r="T12" s="322">
        <v>0</v>
      </c>
    </row>
    <row r="13" spans="1:20" ht="15.75">
      <c r="A13" s="191">
        <v>9</v>
      </c>
      <c r="B13" s="32" t="s">
        <v>42</v>
      </c>
      <c r="C13" s="40">
        <v>8521</v>
      </c>
      <c r="D13" s="321">
        <v>856.70695927708016</v>
      </c>
      <c r="E13" s="322">
        <v>23.471423541837812</v>
      </c>
      <c r="F13" s="322">
        <v>105.62140593827016</v>
      </c>
      <c r="G13" s="322">
        <v>0</v>
      </c>
      <c r="H13" s="322">
        <v>0</v>
      </c>
      <c r="I13" s="322">
        <v>0</v>
      </c>
      <c r="J13" s="322">
        <v>23.471423541837812</v>
      </c>
      <c r="K13" s="322">
        <v>258.18565896021596</v>
      </c>
      <c r="L13" s="322">
        <v>35.207135312756719</v>
      </c>
      <c r="M13" s="322">
        <v>11.735711770918906</v>
      </c>
      <c r="N13" s="322">
        <v>0</v>
      </c>
      <c r="O13" s="322">
        <v>11.735711770918906</v>
      </c>
      <c r="P13" s="322">
        <v>0</v>
      </c>
      <c r="Q13" s="322">
        <v>0</v>
      </c>
      <c r="R13" s="322">
        <v>70.414270625513439</v>
      </c>
      <c r="S13" s="322">
        <v>316.86421781481044</v>
      </c>
      <c r="T13" s="322">
        <v>0</v>
      </c>
    </row>
    <row r="14" spans="1:20" ht="15.75">
      <c r="A14" s="191">
        <v>10</v>
      </c>
      <c r="B14" s="63" t="s">
        <v>43</v>
      </c>
      <c r="C14" s="40">
        <v>5239</v>
      </c>
      <c r="D14" s="321">
        <v>458.10269135331168</v>
      </c>
      <c r="E14" s="322">
        <v>0</v>
      </c>
      <c r="F14" s="322">
        <v>95.438060698606606</v>
      </c>
      <c r="G14" s="322">
        <v>0</v>
      </c>
      <c r="H14" s="322">
        <v>0</v>
      </c>
      <c r="I14" s="322">
        <v>0</v>
      </c>
      <c r="J14" s="322">
        <v>19.087612139721323</v>
      </c>
      <c r="K14" s="322">
        <v>114.52567283832792</v>
      </c>
      <c r="L14" s="322">
        <v>0</v>
      </c>
      <c r="M14" s="322">
        <v>57.26283641916396</v>
      </c>
      <c r="N14" s="322">
        <v>0</v>
      </c>
      <c r="O14" s="322">
        <v>0</v>
      </c>
      <c r="P14" s="322">
        <v>0</v>
      </c>
      <c r="Q14" s="322">
        <v>0</v>
      </c>
      <c r="R14" s="322">
        <v>19.087612139721323</v>
      </c>
      <c r="S14" s="322">
        <v>152.70089711777058</v>
      </c>
      <c r="T14" s="322">
        <v>0</v>
      </c>
    </row>
    <row r="15" spans="1:20" ht="15.75">
      <c r="A15" s="281" t="s">
        <v>110</v>
      </c>
      <c r="B15" s="282" t="s">
        <v>44</v>
      </c>
      <c r="C15" s="73">
        <v>79887</v>
      </c>
      <c r="D15" s="321">
        <v>565.79919135779289</v>
      </c>
      <c r="E15" s="321">
        <v>16.27298559214891</v>
      </c>
      <c r="F15" s="321">
        <v>72.602551103433598</v>
      </c>
      <c r="G15" s="321">
        <v>0</v>
      </c>
      <c r="H15" s="321">
        <v>5.0070724898919723</v>
      </c>
      <c r="I15" s="321">
        <v>1.2517681224729931</v>
      </c>
      <c r="J15" s="321">
        <v>11.265913102256938</v>
      </c>
      <c r="K15" s="321">
        <v>146.45687032934021</v>
      </c>
      <c r="L15" s="321">
        <v>25.035362449459861</v>
      </c>
      <c r="M15" s="321">
        <v>27.538898694405848</v>
      </c>
      <c r="N15" s="321">
        <v>0</v>
      </c>
      <c r="O15" s="321">
        <v>3.7553043674189794</v>
      </c>
      <c r="P15" s="321">
        <v>3.7553043674189794</v>
      </c>
      <c r="Q15" s="321">
        <v>1.2517681224729931</v>
      </c>
      <c r="R15" s="321">
        <v>25.035362449459861</v>
      </c>
      <c r="S15" s="321">
        <v>225.31826204513877</v>
      </c>
      <c r="T15" s="321">
        <v>7.5106087348379589</v>
      </c>
    </row>
    <row r="16" spans="1:20" ht="15.75">
      <c r="A16" s="191">
        <v>11</v>
      </c>
      <c r="B16" s="219" t="s">
        <v>111</v>
      </c>
      <c r="C16" s="82">
        <v>36996</v>
      </c>
      <c r="D16" s="321">
        <v>370.31030381662885</v>
      </c>
      <c r="E16" s="322">
        <v>37.841928857173748</v>
      </c>
      <c r="F16" s="322">
        <v>40.544923775543303</v>
      </c>
      <c r="G16" s="322">
        <v>0</v>
      </c>
      <c r="H16" s="322">
        <v>0</v>
      </c>
      <c r="I16" s="322">
        <v>0</v>
      </c>
      <c r="J16" s="322">
        <v>5.4059898367391073</v>
      </c>
      <c r="K16" s="322">
        <v>108.11979673478214</v>
      </c>
      <c r="L16" s="322">
        <v>18.920964428586874</v>
      </c>
      <c r="M16" s="322">
        <v>13.514974591847768</v>
      </c>
      <c r="N16" s="322">
        <v>0</v>
      </c>
      <c r="O16" s="322">
        <v>0</v>
      </c>
      <c r="P16" s="322">
        <v>5.4059898367391073</v>
      </c>
      <c r="Q16" s="322">
        <v>0</v>
      </c>
      <c r="R16" s="322">
        <v>8.1089847551086596</v>
      </c>
      <c r="S16" s="322">
        <v>132.44675100010812</v>
      </c>
      <c r="T16" s="322">
        <v>16.217969510217319</v>
      </c>
    </row>
    <row r="17" spans="1:20" ht="51" customHeight="1" thickBot="1">
      <c r="A17" s="493" t="s">
        <v>198</v>
      </c>
      <c r="B17" s="494"/>
      <c r="C17" s="73">
        <v>116883</v>
      </c>
      <c r="D17" s="321">
        <v>503.92272614494834</v>
      </c>
      <c r="E17" s="321">
        <v>23.100023100023101</v>
      </c>
      <c r="F17" s="321">
        <v>62.45561801117357</v>
      </c>
      <c r="G17" s="321">
        <v>0</v>
      </c>
      <c r="H17" s="321">
        <v>3.4222256444478667</v>
      </c>
      <c r="I17" s="321">
        <v>0.85555641111196667</v>
      </c>
      <c r="J17" s="321">
        <v>9.4111205222316325</v>
      </c>
      <c r="K17" s="321">
        <v>134.32235654457875</v>
      </c>
      <c r="L17" s="321">
        <v>23.100023100023101</v>
      </c>
      <c r="M17" s="321">
        <v>23.100023100023101</v>
      </c>
      <c r="N17" s="321">
        <v>0</v>
      </c>
      <c r="O17" s="321">
        <v>2.5666692333359</v>
      </c>
      <c r="P17" s="321">
        <v>4.2777820555598334</v>
      </c>
      <c r="Q17" s="323">
        <v>0.85555641111196667</v>
      </c>
      <c r="R17" s="321">
        <v>19.677797455575234</v>
      </c>
      <c r="S17" s="321">
        <v>195.92241814464037</v>
      </c>
      <c r="T17" s="321">
        <v>10.2666769333436</v>
      </c>
    </row>
    <row r="18" spans="1:20" ht="15.75">
      <c r="A18" s="287" t="s">
        <v>115</v>
      </c>
      <c r="B18" s="287"/>
      <c r="C18" s="288"/>
      <c r="D18" s="229">
        <v>1</v>
      </c>
      <c r="E18" s="324">
        <v>4.5840407470288627E-2</v>
      </c>
      <c r="F18" s="324">
        <v>0.1239388794567063</v>
      </c>
      <c r="G18" s="324">
        <v>0</v>
      </c>
      <c r="H18" s="324">
        <v>6.791171477079797E-3</v>
      </c>
      <c r="I18" s="324">
        <v>1.6977928692699493E-3</v>
      </c>
      <c r="J18" s="324">
        <v>1.8675721561969439E-2</v>
      </c>
      <c r="K18" s="324">
        <v>0.26655348047538197</v>
      </c>
      <c r="L18" s="324">
        <v>4.5840407470288627E-2</v>
      </c>
      <c r="M18" s="324">
        <v>4.5840407470288627E-2</v>
      </c>
      <c r="N18" s="324">
        <v>0</v>
      </c>
      <c r="O18" s="324">
        <v>5.0933786078098476E-3</v>
      </c>
      <c r="P18" s="324">
        <v>8.4889643463497456E-3</v>
      </c>
      <c r="Q18" s="324">
        <v>1.6977928692699493E-3</v>
      </c>
      <c r="R18" s="324">
        <v>3.9049235993208829E-2</v>
      </c>
      <c r="S18" s="324">
        <v>0.3887945670628184</v>
      </c>
      <c r="T18" s="325">
        <v>0.44444444444444442</v>
      </c>
    </row>
    <row r="19" spans="1:20" ht="21.75" customHeight="1">
      <c r="A19" s="294" t="s">
        <v>142</v>
      </c>
      <c r="B19" s="295"/>
      <c r="C19" s="296"/>
      <c r="D19" s="116">
        <v>524.29999999999995</v>
      </c>
      <c r="E19" s="116">
        <v>19.600000000000001</v>
      </c>
      <c r="F19" s="116">
        <v>78.3</v>
      </c>
      <c r="G19" s="116">
        <v>0.8511942254983742</v>
      </c>
      <c r="H19" s="116">
        <v>5.0999999999999996</v>
      </c>
      <c r="I19" s="116">
        <v>0.8511942254983742</v>
      </c>
      <c r="J19" s="116">
        <v>6.8</v>
      </c>
      <c r="K19" s="116">
        <v>129.4</v>
      </c>
      <c r="L19" s="116">
        <v>25.535826764951228</v>
      </c>
      <c r="M19" s="116">
        <v>31.5</v>
      </c>
      <c r="N19" s="116">
        <v>0.8511942254983742</v>
      </c>
      <c r="O19" s="116">
        <v>0.8511942254983742</v>
      </c>
      <c r="P19" s="116">
        <v>6.8095538039869936</v>
      </c>
      <c r="Q19" s="116">
        <v>0</v>
      </c>
      <c r="R19" s="116">
        <v>15.3</v>
      </c>
      <c r="S19" s="116">
        <v>202.6</v>
      </c>
      <c r="T19" s="116">
        <v>6.8</v>
      </c>
    </row>
    <row r="20" spans="1:20" ht="38.25">
      <c r="A20" s="326" t="s">
        <v>135</v>
      </c>
      <c r="B20" s="326"/>
      <c r="C20" s="326"/>
      <c r="D20" s="327">
        <v>-3.8865675863153926E-2</v>
      </c>
      <c r="E20" s="327">
        <v>0.17857260714403567</v>
      </c>
      <c r="F20" s="327">
        <v>-0.20235481467211269</v>
      </c>
      <c r="G20" s="327">
        <v>-1</v>
      </c>
      <c r="H20" s="327">
        <v>-0.32897536383375159</v>
      </c>
      <c r="I20" s="327">
        <v>5.1247829025606872E-3</v>
      </c>
      <c r="J20" s="327">
        <v>0.38398831209288709</v>
      </c>
      <c r="K20" s="327">
        <v>3.8039849648985768E-2</v>
      </c>
      <c r="L20" s="327">
        <v>-9.5387695387695426E-2</v>
      </c>
      <c r="M20" s="327">
        <v>-0.26666593333259991</v>
      </c>
      <c r="N20" s="327">
        <v>-1</v>
      </c>
      <c r="O20" s="301" t="s">
        <v>136</v>
      </c>
      <c r="P20" s="327">
        <v>-0.37179701068589954</v>
      </c>
      <c r="Q20" s="327"/>
      <c r="R20" s="327">
        <v>0.28613055265197596</v>
      </c>
      <c r="S20" s="327">
        <v>-3.2959436600985326E-2</v>
      </c>
      <c r="T20" s="327">
        <v>0.50980543137405898</v>
      </c>
    </row>
    <row r="21" spans="1:20" ht="15.75">
      <c r="A21" s="328" t="s">
        <v>143</v>
      </c>
      <c r="B21" s="329"/>
      <c r="C21" s="330"/>
      <c r="D21" s="104">
        <v>630.70000000000005</v>
      </c>
      <c r="E21" s="104">
        <v>26.105702832889818</v>
      </c>
      <c r="F21" s="104">
        <v>74.099999999999994</v>
      </c>
      <c r="G21" s="104">
        <v>0</v>
      </c>
      <c r="H21" s="104">
        <v>5.0999999999999996</v>
      </c>
      <c r="I21" s="104">
        <v>0.84211944622225221</v>
      </c>
      <c r="J21" s="104">
        <v>8.4211944622225214</v>
      </c>
      <c r="K21" s="104">
        <v>146.5</v>
      </c>
      <c r="L21" s="104">
        <v>31.2</v>
      </c>
      <c r="M21" s="104">
        <v>37.9</v>
      </c>
      <c r="N21" s="104">
        <v>0</v>
      </c>
      <c r="O21" s="104">
        <v>0.84211944622225221</v>
      </c>
      <c r="P21" s="104">
        <v>5.9</v>
      </c>
      <c r="Q21" s="104">
        <v>0.84211944622225221</v>
      </c>
      <c r="R21" s="104">
        <v>14.3</v>
      </c>
      <c r="S21" s="104">
        <v>278.7</v>
      </c>
      <c r="T21" s="104">
        <v>12.631791693333783</v>
      </c>
    </row>
    <row r="22" spans="1:20" ht="15">
      <c r="A22" s="331" t="s">
        <v>139</v>
      </c>
      <c r="B22" s="331"/>
      <c r="C22" s="331"/>
      <c r="D22" s="316">
        <v>517.6</v>
      </c>
      <c r="E22" s="316">
        <v>34.1</v>
      </c>
      <c r="F22" s="316">
        <v>77.5</v>
      </c>
      <c r="G22" s="316"/>
      <c r="H22" s="316"/>
      <c r="I22" s="316"/>
      <c r="J22" s="316"/>
      <c r="K22" s="316">
        <v>152.69999999999999</v>
      </c>
      <c r="L22" s="316">
        <v>22.1</v>
      </c>
      <c r="M22" s="316">
        <v>46.6</v>
      </c>
      <c r="N22" s="332"/>
      <c r="O22" s="316"/>
      <c r="P22" s="316"/>
      <c r="Q22" s="316"/>
      <c r="R22" s="316"/>
      <c r="S22" s="316">
        <v>131.4</v>
      </c>
      <c r="T22" s="316">
        <v>10.1</v>
      </c>
    </row>
    <row r="23" spans="1:20" ht="15">
      <c r="A23" s="331" t="s">
        <v>140</v>
      </c>
      <c r="B23" s="331"/>
      <c r="C23" s="331"/>
      <c r="D23" s="316">
        <v>611.6</v>
      </c>
      <c r="E23" s="316">
        <v>66.599999999999994</v>
      </c>
      <c r="F23" s="316">
        <v>84.9</v>
      </c>
      <c r="G23" s="316"/>
      <c r="H23" s="316"/>
      <c r="I23" s="316"/>
      <c r="J23" s="316"/>
      <c r="K23" s="316">
        <v>178.7</v>
      </c>
      <c r="L23" s="316">
        <v>33.299999999999997</v>
      </c>
      <c r="M23" s="316">
        <v>43.4</v>
      </c>
      <c r="N23" s="332"/>
      <c r="O23" s="316"/>
      <c r="P23" s="317"/>
      <c r="Q23" s="316"/>
      <c r="R23" s="318"/>
      <c r="S23" s="318"/>
      <c r="T23" s="333">
        <v>19.399999999999999</v>
      </c>
    </row>
    <row r="24" spans="1:20">
      <c r="A24" s="334" t="s">
        <v>144</v>
      </c>
      <c r="B24" s="334"/>
      <c r="C24" s="335"/>
      <c r="D24" s="318">
        <v>-2.6424408529852506E-2</v>
      </c>
      <c r="E24" s="318">
        <v>-0.32257996774125808</v>
      </c>
      <c r="F24" s="318">
        <v>-0.19412105792034107</v>
      </c>
      <c r="G24" s="318"/>
      <c r="H24" s="318"/>
      <c r="I24" s="318"/>
      <c r="J24" s="318"/>
      <c r="K24" s="318">
        <v>-0.12035129964257518</v>
      </c>
      <c r="L24" s="318">
        <v>4.524991402819456E-2</v>
      </c>
      <c r="M24" s="318">
        <v>-0.50429134978491197</v>
      </c>
      <c r="N24" s="336"/>
      <c r="O24" s="318"/>
      <c r="P24" s="318"/>
      <c r="Q24" s="318"/>
      <c r="R24" s="318"/>
      <c r="S24" s="318">
        <v>0.49103818983744563</v>
      </c>
      <c r="T24" s="318">
        <v>1.6502666667683297E-2</v>
      </c>
    </row>
    <row r="25" spans="1:20" ht="15.75">
      <c r="A25" s="337"/>
      <c r="B25" s="337"/>
      <c r="C25" s="338"/>
      <c r="D25" s="339" t="s">
        <v>145</v>
      </c>
      <c r="E25" s="340"/>
      <c r="F25" s="340"/>
      <c r="G25" s="341"/>
      <c r="H25" s="342"/>
      <c r="J25" s="61"/>
      <c r="K25" s="61"/>
      <c r="L25" s="61"/>
      <c r="P25" s="140"/>
      <c r="Q25" s="343"/>
      <c r="R25" s="343"/>
      <c r="S25" s="140"/>
    </row>
    <row r="26" spans="1:20">
      <c r="A26" s="337"/>
      <c r="B26" s="337"/>
      <c r="C26" s="267"/>
      <c r="D26" s="344"/>
      <c r="E26" s="345"/>
      <c r="F26" s="346" t="s">
        <v>146</v>
      </c>
      <c r="G26" s="346" t="s">
        <v>147</v>
      </c>
      <c r="H26" s="346" t="s">
        <v>148</v>
      </c>
      <c r="J26" s="61"/>
      <c r="K26" s="61"/>
      <c r="L26" s="61"/>
      <c r="P26" s="140"/>
    </row>
    <row r="27" spans="1:20">
      <c r="C27" s="347"/>
      <c r="D27" s="344">
        <v>2014</v>
      </c>
      <c r="E27" s="345"/>
      <c r="F27" s="39">
        <v>80.5</v>
      </c>
      <c r="G27" s="39">
        <v>89.9</v>
      </c>
      <c r="H27" s="316">
        <v>83</v>
      </c>
    </row>
    <row r="28" spans="1:20">
      <c r="D28" s="344" t="s">
        <v>149</v>
      </c>
      <c r="E28" s="345"/>
      <c r="F28" s="39"/>
      <c r="G28" s="39"/>
      <c r="H28" s="39">
        <v>79.400000000000006</v>
      </c>
    </row>
    <row r="29" spans="1:20">
      <c r="D29" s="344">
        <v>2016</v>
      </c>
      <c r="E29" s="345"/>
      <c r="F29" s="39">
        <v>76.400000000000006</v>
      </c>
      <c r="G29" s="316">
        <v>84</v>
      </c>
      <c r="H29" s="39">
        <v>70.7</v>
      </c>
    </row>
  </sheetData>
  <mergeCells count="19">
    <mergeCell ref="A17:B17"/>
    <mergeCell ref="A24:C24"/>
    <mergeCell ref="D25:H25"/>
    <mergeCell ref="D26:E26"/>
    <mergeCell ref="D27:E27"/>
    <mergeCell ref="D28:E28"/>
    <mergeCell ref="D29:E29"/>
    <mergeCell ref="A18:C18"/>
    <mergeCell ref="A19:C19"/>
    <mergeCell ref="A20:C20"/>
    <mergeCell ref="A21:C21"/>
    <mergeCell ref="A22:C22"/>
    <mergeCell ref="A23:C23"/>
    <mergeCell ref="A1:R1"/>
    <mergeCell ref="A2:R2"/>
    <mergeCell ref="A3:A4"/>
    <mergeCell ref="B3:B4"/>
    <mergeCell ref="C3:C4"/>
    <mergeCell ref="D3:D4"/>
  </mergeCells>
  <dataValidations count="1">
    <dataValidation operator="equal" allowBlank="1" showErrorMessage="1" sqref="C5:C16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Zeros="0" topLeftCell="A10" workbookViewId="0">
      <selection activeCell="A24" sqref="A24"/>
    </sheetView>
  </sheetViews>
  <sheetFormatPr defaultRowHeight="12.75"/>
  <cols>
    <col min="1" max="1" width="20" customWidth="1"/>
  </cols>
  <sheetData>
    <row r="1" spans="1:22" ht="54" customHeight="1">
      <c r="A1" s="348" t="s">
        <v>200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</row>
    <row r="2" spans="1:22" ht="33.75" customHeight="1" thickBot="1">
      <c r="A2" s="349" t="s">
        <v>150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50"/>
      <c r="U2" s="350"/>
      <c r="V2" s="350"/>
    </row>
    <row r="3" spans="1:22" ht="57.75" customHeight="1" thickBot="1">
      <c r="A3" s="351" t="s">
        <v>151</v>
      </c>
      <c r="B3" s="352" t="s">
        <v>152</v>
      </c>
      <c r="C3" s="353" t="s">
        <v>153</v>
      </c>
      <c r="D3" s="353"/>
      <c r="E3" s="353" t="s">
        <v>154</v>
      </c>
      <c r="F3" s="353"/>
      <c r="G3" s="353" t="s">
        <v>155</v>
      </c>
      <c r="H3" s="353"/>
      <c r="I3" s="354" t="s">
        <v>156</v>
      </c>
      <c r="J3" s="354"/>
      <c r="K3" s="353" t="s">
        <v>157</v>
      </c>
      <c r="L3" s="353"/>
      <c r="M3" s="353" t="s">
        <v>158</v>
      </c>
      <c r="N3" s="353"/>
      <c r="O3" s="355" t="s">
        <v>159</v>
      </c>
      <c r="P3" s="355"/>
      <c r="Q3" s="353" t="s">
        <v>160</v>
      </c>
      <c r="R3" s="353"/>
      <c r="S3" s="353"/>
      <c r="T3" s="353"/>
      <c r="U3" s="353" t="s">
        <v>161</v>
      </c>
      <c r="V3" s="353"/>
    </row>
    <row r="4" spans="1:22" ht="26.25" customHeight="1" thickBot="1">
      <c r="A4" s="351"/>
      <c r="B4" s="352"/>
      <c r="C4" s="356" t="s">
        <v>17</v>
      </c>
      <c r="D4" s="357" t="s">
        <v>162</v>
      </c>
      <c r="E4" s="356" t="s">
        <v>17</v>
      </c>
      <c r="F4" s="357" t="s">
        <v>162</v>
      </c>
      <c r="G4" s="356" t="s">
        <v>17</v>
      </c>
      <c r="H4" s="357" t="s">
        <v>162</v>
      </c>
      <c r="I4" s="356" t="s">
        <v>17</v>
      </c>
      <c r="J4" s="357" t="s">
        <v>162</v>
      </c>
      <c r="K4" s="356" t="s">
        <v>17</v>
      </c>
      <c r="L4" s="357" t="s">
        <v>162</v>
      </c>
      <c r="M4" s="358" t="s">
        <v>17</v>
      </c>
      <c r="N4" s="357" t="s">
        <v>162</v>
      </c>
      <c r="O4" s="358" t="s">
        <v>17</v>
      </c>
      <c r="P4" s="357" t="s">
        <v>162</v>
      </c>
      <c r="Q4" s="359" t="s">
        <v>17</v>
      </c>
      <c r="R4" s="357" t="s">
        <v>162</v>
      </c>
      <c r="S4" s="360" t="s">
        <v>163</v>
      </c>
      <c r="T4" s="360"/>
      <c r="U4" s="359" t="s">
        <v>17</v>
      </c>
      <c r="V4" s="357" t="s">
        <v>162</v>
      </c>
    </row>
    <row r="5" spans="1:22" ht="22.5">
      <c r="A5" s="351"/>
      <c r="B5" s="352"/>
      <c r="C5" s="356"/>
      <c r="D5" s="357"/>
      <c r="E5" s="356"/>
      <c r="F5" s="357"/>
      <c r="G5" s="356"/>
      <c r="H5" s="357"/>
      <c r="I5" s="356"/>
      <c r="J5" s="357"/>
      <c r="K5" s="356"/>
      <c r="L5" s="357"/>
      <c r="M5" s="358"/>
      <c r="N5" s="357"/>
      <c r="O5" s="358"/>
      <c r="P5" s="357"/>
      <c r="Q5" s="359"/>
      <c r="R5" s="357"/>
      <c r="S5" s="361" t="s">
        <v>17</v>
      </c>
      <c r="T5" s="362" t="s">
        <v>164</v>
      </c>
      <c r="U5" s="359"/>
      <c r="V5" s="357"/>
    </row>
    <row r="6" spans="1:22" ht="15">
      <c r="A6" s="363" t="s">
        <v>165</v>
      </c>
      <c r="B6" s="192">
        <v>33089.5</v>
      </c>
      <c r="C6" s="364">
        <v>34</v>
      </c>
      <c r="D6" s="365">
        <v>102.75162815999033</v>
      </c>
      <c r="E6" s="364">
        <v>3</v>
      </c>
      <c r="F6" s="366">
        <v>9.0663201317638524</v>
      </c>
      <c r="G6" s="367">
        <v>2</v>
      </c>
      <c r="H6" s="368">
        <v>6.0442134211759013</v>
      </c>
      <c r="I6" s="369"/>
      <c r="J6" s="365">
        <v>0</v>
      </c>
      <c r="K6" s="364">
        <v>4</v>
      </c>
      <c r="L6" s="365">
        <v>12.088426842351803</v>
      </c>
      <c r="M6" s="364">
        <v>9</v>
      </c>
      <c r="N6" s="365">
        <v>27.198960395291557</v>
      </c>
      <c r="O6" s="364">
        <v>1</v>
      </c>
      <c r="P6" s="365">
        <v>3.0221067105879507</v>
      </c>
      <c r="Q6" s="364">
        <v>14</v>
      </c>
      <c r="R6" s="365">
        <v>42.309493948231314</v>
      </c>
      <c r="S6" s="364">
        <v>5</v>
      </c>
      <c r="T6" s="366">
        <v>15.110533552939755</v>
      </c>
      <c r="U6" s="370">
        <v>3</v>
      </c>
      <c r="V6" s="371">
        <v>9.0663201317638524</v>
      </c>
    </row>
    <row r="7" spans="1:22" ht="15">
      <c r="A7" s="372" t="s">
        <v>166</v>
      </c>
      <c r="B7" s="192">
        <v>8400.5</v>
      </c>
      <c r="C7" s="364">
        <v>12</v>
      </c>
      <c r="D7" s="365">
        <v>142.84863996190703</v>
      </c>
      <c r="E7" s="364">
        <v>1</v>
      </c>
      <c r="F7" s="365">
        <v>11.90405333015892</v>
      </c>
      <c r="G7" s="373">
        <v>1</v>
      </c>
      <c r="H7" s="368">
        <v>11.90405333015892</v>
      </c>
      <c r="I7" s="369">
        <v>1</v>
      </c>
      <c r="J7" s="365">
        <v>11.90405333015892</v>
      </c>
      <c r="K7" s="364">
        <v>2</v>
      </c>
      <c r="L7" s="365">
        <v>23.80810666031784</v>
      </c>
      <c r="M7" s="364">
        <v>6</v>
      </c>
      <c r="N7" s="365">
        <v>71.424319980953513</v>
      </c>
      <c r="O7" s="364"/>
      <c r="P7" s="365">
        <v>0</v>
      </c>
      <c r="Q7" s="364">
        <v>1</v>
      </c>
      <c r="R7" s="365">
        <v>11.90405333015892</v>
      </c>
      <c r="S7" s="364"/>
      <c r="T7" s="366">
        <v>0</v>
      </c>
      <c r="U7" s="370">
        <v>1</v>
      </c>
      <c r="V7" s="371">
        <v>11.90405333015892</v>
      </c>
    </row>
    <row r="8" spans="1:22" ht="15">
      <c r="A8" s="372" t="s">
        <v>167</v>
      </c>
      <c r="B8" s="192">
        <v>12337</v>
      </c>
      <c r="C8" s="364">
        <v>25</v>
      </c>
      <c r="D8" s="365">
        <v>202.64245764772636</v>
      </c>
      <c r="E8" s="364">
        <v>6</v>
      </c>
      <c r="F8" s="365">
        <v>48.634189835454322</v>
      </c>
      <c r="G8" s="364">
        <v>5</v>
      </c>
      <c r="H8" s="368">
        <v>40.528491529545271</v>
      </c>
      <c r="I8" s="369"/>
      <c r="J8" s="365">
        <v>0</v>
      </c>
      <c r="K8" s="364">
        <v>3</v>
      </c>
      <c r="L8" s="365">
        <v>24.317094917727161</v>
      </c>
      <c r="M8" s="364">
        <v>6</v>
      </c>
      <c r="N8" s="365">
        <v>48.634189835454322</v>
      </c>
      <c r="O8" s="364">
        <v>1</v>
      </c>
      <c r="P8" s="365">
        <v>8.1056983059090548</v>
      </c>
      <c r="Q8" s="364">
        <v>4</v>
      </c>
      <c r="R8" s="365">
        <v>32.422793223636219</v>
      </c>
      <c r="S8" s="364">
        <v>3</v>
      </c>
      <c r="T8" s="366">
        <v>24.317094917727161</v>
      </c>
      <c r="U8" s="370">
        <v>5</v>
      </c>
      <c r="V8" s="371">
        <v>40.528491529545271</v>
      </c>
    </row>
    <row r="9" spans="1:22" ht="15">
      <c r="A9" s="372" t="s">
        <v>168</v>
      </c>
      <c r="B9" s="192">
        <v>13798.5</v>
      </c>
      <c r="C9" s="364">
        <v>23</v>
      </c>
      <c r="D9" s="365">
        <v>166.68478457803386</v>
      </c>
      <c r="E9" s="364">
        <v>3</v>
      </c>
      <c r="F9" s="365">
        <v>21.741493640613111</v>
      </c>
      <c r="G9" s="364">
        <v>3</v>
      </c>
      <c r="H9" s="368">
        <v>21.741493640613111</v>
      </c>
      <c r="I9" s="369">
        <v>1</v>
      </c>
      <c r="J9" s="365">
        <v>7.2471645468710371</v>
      </c>
      <c r="K9" s="364">
        <v>2</v>
      </c>
      <c r="L9" s="365">
        <v>14.494329093742074</v>
      </c>
      <c r="M9" s="364">
        <v>7</v>
      </c>
      <c r="N9" s="365">
        <v>50.730151828097256</v>
      </c>
      <c r="O9" s="364">
        <v>1</v>
      </c>
      <c r="P9" s="365">
        <v>7.2471645468710371</v>
      </c>
      <c r="Q9" s="364">
        <v>5</v>
      </c>
      <c r="R9" s="365">
        <v>36.235822734355182</v>
      </c>
      <c r="S9" s="364">
        <v>4</v>
      </c>
      <c r="T9" s="366">
        <v>28.988658187484148</v>
      </c>
      <c r="U9" s="370">
        <v>4</v>
      </c>
      <c r="V9" s="371">
        <v>28.988658187484148</v>
      </c>
    </row>
    <row r="10" spans="1:22" ht="15">
      <c r="A10" s="372" t="s">
        <v>169</v>
      </c>
      <c r="B10" s="192">
        <v>14358</v>
      </c>
      <c r="C10" s="364">
        <v>27</v>
      </c>
      <c r="D10" s="365">
        <v>188.04847471792729</v>
      </c>
      <c r="E10" s="364">
        <v>3</v>
      </c>
      <c r="F10" s="365">
        <v>20.894274968658589</v>
      </c>
      <c r="G10" s="364">
        <v>3</v>
      </c>
      <c r="H10" s="368">
        <v>20.894274968658589</v>
      </c>
      <c r="I10" s="369">
        <v>2</v>
      </c>
      <c r="J10" s="365">
        <v>13.929516645772392</v>
      </c>
      <c r="K10" s="364">
        <v>5</v>
      </c>
      <c r="L10" s="365">
        <v>34.823791614430981</v>
      </c>
      <c r="M10" s="364">
        <v>3</v>
      </c>
      <c r="N10" s="365">
        <v>20.894274968658589</v>
      </c>
      <c r="O10" s="364"/>
      <c r="P10" s="365">
        <v>0</v>
      </c>
      <c r="Q10" s="364">
        <v>3</v>
      </c>
      <c r="R10" s="365">
        <v>20.894274968658589</v>
      </c>
      <c r="S10" s="364">
        <v>3</v>
      </c>
      <c r="T10" s="366">
        <v>20.894274968658589</v>
      </c>
      <c r="U10" s="370">
        <v>11</v>
      </c>
      <c r="V10" s="371">
        <v>76.612341551748159</v>
      </c>
    </row>
    <row r="11" spans="1:22" ht="15">
      <c r="A11" s="372" t="s">
        <v>170</v>
      </c>
      <c r="B11" s="192">
        <v>11548</v>
      </c>
      <c r="C11" s="364">
        <v>17</v>
      </c>
      <c r="D11" s="365">
        <v>147.21163837894008</v>
      </c>
      <c r="E11" s="364">
        <v>5</v>
      </c>
      <c r="F11" s="365">
        <v>43.297540699688255</v>
      </c>
      <c r="G11" s="364">
        <v>5</v>
      </c>
      <c r="H11" s="368">
        <v>43.297540699688255</v>
      </c>
      <c r="I11" s="369">
        <v>1</v>
      </c>
      <c r="J11" s="365">
        <v>8.6595081399376514</v>
      </c>
      <c r="K11" s="364">
        <v>2</v>
      </c>
      <c r="L11" s="365">
        <v>17.319016279875303</v>
      </c>
      <c r="M11" s="364">
        <v>7</v>
      </c>
      <c r="N11" s="365">
        <v>60.616556979563562</v>
      </c>
      <c r="O11" s="364"/>
      <c r="P11" s="365">
        <v>0</v>
      </c>
      <c r="Q11" s="364">
        <v>1</v>
      </c>
      <c r="R11" s="365">
        <v>8.6595081399376514</v>
      </c>
      <c r="S11" s="364"/>
      <c r="T11" s="366">
        <v>0</v>
      </c>
      <c r="U11" s="370">
        <v>1</v>
      </c>
      <c r="V11" s="371">
        <v>8.6595081399376514</v>
      </c>
    </row>
    <row r="12" spans="1:22" ht="15">
      <c r="A12" s="372" t="s">
        <v>171</v>
      </c>
      <c r="B12" s="192">
        <v>19186.5</v>
      </c>
      <c r="C12" s="364">
        <v>20</v>
      </c>
      <c r="D12" s="365">
        <v>104.23996038881505</v>
      </c>
      <c r="E12" s="364">
        <v>3</v>
      </c>
      <c r="F12" s="365">
        <v>15.635994058322257</v>
      </c>
      <c r="G12" s="364">
        <v>3</v>
      </c>
      <c r="H12" s="368">
        <v>15.635994058322257</v>
      </c>
      <c r="I12" s="369">
        <v>1</v>
      </c>
      <c r="J12" s="365">
        <v>5.2119980194407525</v>
      </c>
      <c r="K12" s="364">
        <v>2</v>
      </c>
      <c r="L12" s="365">
        <v>10.423996038881505</v>
      </c>
      <c r="M12" s="364">
        <v>6</v>
      </c>
      <c r="N12" s="365">
        <v>31.271988116644515</v>
      </c>
      <c r="O12" s="364">
        <v>1</v>
      </c>
      <c r="P12" s="365">
        <v>5.2119980194407525</v>
      </c>
      <c r="Q12" s="364">
        <v>3</v>
      </c>
      <c r="R12" s="365">
        <v>15.635994058322257</v>
      </c>
      <c r="S12" s="364"/>
      <c r="T12" s="366">
        <v>0</v>
      </c>
      <c r="U12" s="370">
        <v>4</v>
      </c>
      <c r="V12" s="371">
        <v>20.84799207776301</v>
      </c>
    </row>
    <row r="13" spans="1:22" ht="15">
      <c r="A13" s="372" t="s">
        <v>172</v>
      </c>
      <c r="B13" s="192">
        <v>14749</v>
      </c>
      <c r="C13" s="364">
        <v>26</v>
      </c>
      <c r="D13" s="365">
        <v>176.28313783985354</v>
      </c>
      <c r="E13" s="364"/>
      <c r="F13" s="365">
        <v>0</v>
      </c>
      <c r="G13" s="364">
        <v>0</v>
      </c>
      <c r="H13" s="368">
        <v>0</v>
      </c>
      <c r="I13" s="369">
        <v>1</v>
      </c>
      <c r="J13" s="365">
        <v>6.7801206861482131</v>
      </c>
      <c r="K13" s="364">
        <v>3</v>
      </c>
      <c r="L13" s="365">
        <v>20.34036205844464</v>
      </c>
      <c r="M13" s="364">
        <v>4</v>
      </c>
      <c r="N13" s="365">
        <v>27.120482744592852</v>
      </c>
      <c r="O13" s="364">
        <v>1</v>
      </c>
      <c r="P13" s="365">
        <v>6.7801206861482131</v>
      </c>
      <c r="Q13" s="364">
        <v>4</v>
      </c>
      <c r="R13" s="365">
        <v>27.120482744592852</v>
      </c>
      <c r="S13" s="364">
        <v>3</v>
      </c>
      <c r="T13" s="366">
        <v>20.34036205844464</v>
      </c>
      <c r="U13" s="370">
        <v>13</v>
      </c>
      <c r="V13" s="371">
        <v>88.141568919926769</v>
      </c>
    </row>
    <row r="14" spans="1:22" ht="15">
      <c r="A14" s="372" t="s">
        <v>173</v>
      </c>
      <c r="B14" s="192">
        <v>16420.5</v>
      </c>
      <c r="C14" s="364">
        <v>35</v>
      </c>
      <c r="D14" s="365">
        <v>213.14819889771931</v>
      </c>
      <c r="E14" s="364">
        <v>4</v>
      </c>
      <c r="F14" s="365">
        <v>24.359794159739351</v>
      </c>
      <c r="G14" s="364">
        <v>2</v>
      </c>
      <c r="H14" s="368">
        <v>12.179897079869676</v>
      </c>
      <c r="I14" s="369">
        <v>1</v>
      </c>
      <c r="J14" s="365">
        <v>6.0899485399348379</v>
      </c>
      <c r="K14" s="364">
        <v>2</v>
      </c>
      <c r="L14" s="365">
        <v>12.179897079869676</v>
      </c>
      <c r="M14" s="364">
        <v>17</v>
      </c>
      <c r="N14" s="365">
        <v>103.52912517889224</v>
      </c>
      <c r="O14" s="364">
        <v>1</v>
      </c>
      <c r="P14" s="365">
        <v>6.0899485399348379</v>
      </c>
      <c r="Q14" s="364">
        <v>5</v>
      </c>
      <c r="R14" s="365">
        <v>30.449742699674189</v>
      </c>
      <c r="S14" s="364"/>
      <c r="T14" s="366">
        <v>0</v>
      </c>
      <c r="U14" s="370">
        <v>5</v>
      </c>
      <c r="V14" s="371">
        <v>30.449742699674189</v>
      </c>
    </row>
    <row r="15" spans="1:22" ht="15">
      <c r="A15" s="372" t="s">
        <v>174</v>
      </c>
      <c r="B15" s="192">
        <v>10276.5</v>
      </c>
      <c r="C15" s="364">
        <v>9</v>
      </c>
      <c r="D15" s="365">
        <v>87.57845569989783</v>
      </c>
      <c r="E15" s="364"/>
      <c r="F15" s="365">
        <v>0</v>
      </c>
      <c r="G15" s="364">
        <v>0</v>
      </c>
      <c r="H15" s="368">
        <v>0</v>
      </c>
      <c r="I15" s="369">
        <v>2</v>
      </c>
      <c r="J15" s="365">
        <v>19.461879044421739</v>
      </c>
      <c r="K15" s="364">
        <v>2</v>
      </c>
      <c r="L15" s="365">
        <v>19.461879044421739</v>
      </c>
      <c r="M15" s="364">
        <v>1</v>
      </c>
      <c r="N15" s="365">
        <v>9.7309395222108694</v>
      </c>
      <c r="O15" s="364">
        <v>0</v>
      </c>
      <c r="P15" s="365">
        <v>0</v>
      </c>
      <c r="Q15" s="364">
        <v>2</v>
      </c>
      <c r="R15" s="365">
        <v>19.461879044421739</v>
      </c>
      <c r="S15" s="364">
        <v>2</v>
      </c>
      <c r="T15" s="366">
        <v>0</v>
      </c>
      <c r="U15" s="370">
        <v>2</v>
      </c>
      <c r="V15" s="371">
        <v>21.587991309500296</v>
      </c>
    </row>
    <row r="16" spans="1:22" ht="15.75">
      <c r="A16" s="374" t="s">
        <v>175</v>
      </c>
      <c r="B16" s="214">
        <v>154164</v>
      </c>
      <c r="C16" s="375">
        <v>228</v>
      </c>
      <c r="D16" s="365">
        <v>147.8944500661633</v>
      </c>
      <c r="E16" s="375">
        <v>28</v>
      </c>
      <c r="F16" s="365">
        <v>18.162476323914792</v>
      </c>
      <c r="G16" s="375">
        <v>24</v>
      </c>
      <c r="H16" s="368">
        <v>15.567836849069822</v>
      </c>
      <c r="I16" s="375">
        <v>10</v>
      </c>
      <c r="J16" s="365">
        <v>6.4865986871124255</v>
      </c>
      <c r="K16" s="375">
        <v>27</v>
      </c>
      <c r="L16" s="365">
        <v>17.51381645520355</v>
      </c>
      <c r="M16" s="375">
        <v>66</v>
      </c>
      <c r="N16" s="365">
        <v>42.81155133494201</v>
      </c>
      <c r="O16" s="375">
        <v>6</v>
      </c>
      <c r="P16" s="365">
        <v>3.8919592122674556</v>
      </c>
      <c r="Q16" s="375">
        <v>42</v>
      </c>
      <c r="R16" s="365">
        <v>27.243714485872189</v>
      </c>
      <c r="S16" s="375">
        <v>20</v>
      </c>
      <c r="T16" s="366">
        <v>12.973197374224851</v>
      </c>
      <c r="U16" s="375">
        <v>49</v>
      </c>
      <c r="V16" s="371">
        <v>31.784333566850886</v>
      </c>
    </row>
    <row r="17" spans="1:22" ht="15">
      <c r="A17" s="376" t="s">
        <v>176</v>
      </c>
      <c r="B17" s="220">
        <v>63515</v>
      </c>
      <c r="C17" s="377">
        <v>68</v>
      </c>
      <c r="D17" s="378">
        <v>107.06132409667008</v>
      </c>
      <c r="E17" s="377">
        <v>9</v>
      </c>
      <c r="F17" s="378">
        <v>14.169881130441627</v>
      </c>
      <c r="G17" s="379">
        <v>8</v>
      </c>
      <c r="H17" s="368">
        <v>12.595449893725892</v>
      </c>
      <c r="I17" s="369">
        <v>3</v>
      </c>
      <c r="J17" s="378">
        <v>4.7232937101472094</v>
      </c>
      <c r="K17" s="377">
        <v>9</v>
      </c>
      <c r="L17" s="378">
        <v>14.169881130441627</v>
      </c>
      <c r="M17" s="377">
        <v>13</v>
      </c>
      <c r="N17" s="378">
        <v>20.467606077304573</v>
      </c>
      <c r="O17" s="377">
        <v>4</v>
      </c>
      <c r="P17" s="365">
        <v>6.2977249468629459</v>
      </c>
      <c r="Q17" s="377">
        <v>22</v>
      </c>
      <c r="R17" s="378">
        <v>34.637487207746204</v>
      </c>
      <c r="S17" s="377">
        <v>15</v>
      </c>
      <c r="T17" s="380">
        <v>23.616468550736048</v>
      </c>
      <c r="U17" s="370">
        <v>8</v>
      </c>
      <c r="V17" s="371">
        <v>12.595449893725892</v>
      </c>
    </row>
    <row r="18" spans="1:22" ht="58.5" customHeight="1" thickBot="1">
      <c r="A18" s="381" t="s">
        <v>177</v>
      </c>
      <c r="B18" s="222">
        <v>217679</v>
      </c>
      <c r="C18" s="382">
        <v>296</v>
      </c>
      <c r="D18" s="371">
        <v>135.98004400975748</v>
      </c>
      <c r="E18" s="382">
        <v>37</v>
      </c>
      <c r="F18" s="371">
        <v>16.997505501219685</v>
      </c>
      <c r="G18" s="383">
        <v>32</v>
      </c>
      <c r="H18" s="384">
        <v>14.700545298352161</v>
      </c>
      <c r="I18" s="382">
        <v>13</v>
      </c>
      <c r="J18" s="371">
        <v>5.9720965274555651</v>
      </c>
      <c r="K18" s="382">
        <v>36</v>
      </c>
      <c r="L18" s="371">
        <v>16.53811346064618</v>
      </c>
      <c r="M18" s="382">
        <v>79</v>
      </c>
      <c r="N18" s="371">
        <v>36.291971205306893</v>
      </c>
      <c r="O18" s="382">
        <v>10</v>
      </c>
      <c r="P18" s="365">
        <v>4.5939204057350507</v>
      </c>
      <c r="Q18" s="385">
        <v>64</v>
      </c>
      <c r="R18" s="371">
        <v>29.401090596704321</v>
      </c>
      <c r="S18" s="386">
        <v>35</v>
      </c>
      <c r="T18" s="387">
        <v>16.078721420072675</v>
      </c>
      <c r="U18" s="388">
        <v>57</v>
      </c>
      <c r="V18" s="371">
        <v>26.185346312689788</v>
      </c>
    </row>
    <row r="19" spans="1:22" ht="48.75" thickBot="1">
      <c r="A19" s="389" t="s">
        <v>178</v>
      </c>
      <c r="B19" s="389"/>
      <c r="C19" s="390">
        <v>1</v>
      </c>
      <c r="D19" s="390"/>
      <c r="E19" s="391">
        <f>E18/$C18</f>
        <v>0.125</v>
      </c>
      <c r="F19" s="392"/>
      <c r="G19" s="393">
        <f>G18/E18</f>
        <v>0.86486486486486491</v>
      </c>
      <c r="H19" s="394" t="s">
        <v>179</v>
      </c>
      <c r="I19" s="395">
        <f>I18/$C18</f>
        <v>4.3918918918918921E-2</v>
      </c>
      <c r="J19" s="391"/>
      <c r="K19" s="391">
        <f>K18/$C18</f>
        <v>0.12162162162162163</v>
      </c>
      <c r="L19" s="391"/>
      <c r="M19" s="391">
        <f>M18/$C18</f>
        <v>0.26689189189189189</v>
      </c>
      <c r="N19" s="391"/>
      <c r="O19" s="391">
        <f>O18/$C18</f>
        <v>3.3783783783783786E-2</v>
      </c>
      <c r="P19" s="391"/>
      <c r="Q19" s="391">
        <f>Q18/$C18</f>
        <v>0.21621621621621623</v>
      </c>
      <c r="R19" s="392"/>
      <c r="S19" s="396">
        <f>S18/Q18</f>
        <v>0.546875</v>
      </c>
      <c r="T19" s="397" t="s">
        <v>180</v>
      </c>
      <c r="U19" s="395">
        <f>U18/$C18</f>
        <v>0.19256756756756757</v>
      </c>
      <c r="V19" s="391"/>
    </row>
    <row r="20" spans="1:22" ht="27.75" customHeight="1">
      <c r="A20" s="398" t="s">
        <v>181</v>
      </c>
      <c r="B20" s="399"/>
      <c r="C20" s="400">
        <v>306</v>
      </c>
      <c r="D20" s="401">
        <v>141.6</v>
      </c>
      <c r="E20" s="400">
        <v>40</v>
      </c>
      <c r="F20" s="401">
        <v>18.5</v>
      </c>
      <c r="G20" s="402">
        <v>26</v>
      </c>
      <c r="H20" s="403">
        <v>12.9</v>
      </c>
      <c r="I20" s="400">
        <v>24</v>
      </c>
      <c r="J20" s="401">
        <v>11.109002457866794</v>
      </c>
      <c r="K20" s="400">
        <v>35</v>
      </c>
      <c r="L20" s="401">
        <v>16.200628584389076</v>
      </c>
      <c r="M20" s="400">
        <v>82</v>
      </c>
      <c r="N20" s="401">
        <v>37.9</v>
      </c>
      <c r="O20" s="400">
        <v>11</v>
      </c>
      <c r="P20" s="404">
        <v>5.0916261265222804</v>
      </c>
      <c r="Q20" s="405">
        <v>58</v>
      </c>
      <c r="R20" s="401">
        <v>26.846755939844751</v>
      </c>
      <c r="S20" s="367">
        <v>25</v>
      </c>
      <c r="T20" s="406">
        <v>11.6</v>
      </c>
      <c r="U20" s="405">
        <v>56</v>
      </c>
      <c r="V20" s="401">
        <v>25.9</v>
      </c>
    </row>
    <row r="21" spans="1:22" ht="39" customHeight="1">
      <c r="A21" s="407" t="s">
        <v>201</v>
      </c>
      <c r="B21" s="407"/>
      <c r="C21" s="408">
        <f>C18-C20</f>
        <v>-10</v>
      </c>
      <c r="D21" s="409">
        <f>(D18/D20)-100%</f>
        <v>-3.9688954733351101E-2</v>
      </c>
      <c r="E21" s="408">
        <f>E18-E20</f>
        <v>-3</v>
      </c>
      <c r="F21" s="409">
        <f>(F18/F20)-100%</f>
        <v>-8.1215918852990066E-2</v>
      </c>
      <c r="G21" s="408">
        <f>G18-G20</f>
        <v>6</v>
      </c>
      <c r="H21" s="409">
        <f>(H18/H20)-100%</f>
        <v>0.13957715491102007</v>
      </c>
      <c r="I21" s="408">
        <f>I18-I20</f>
        <v>-11</v>
      </c>
      <c r="J21" s="409">
        <f>(J18/J20)-100%</f>
        <v>-0.46240928921332181</v>
      </c>
      <c r="K21" s="408">
        <f>K18-K20</f>
        <v>1</v>
      </c>
      <c r="L21" s="409">
        <f>(L18/L20)-100%</f>
        <v>2.0831591471845989E-2</v>
      </c>
      <c r="M21" s="408">
        <f>M18-M20</f>
        <v>-3</v>
      </c>
      <c r="N21" s="409">
        <f>(N18/N20)-100%</f>
        <v>-4.2428200387680914E-2</v>
      </c>
      <c r="O21" s="410">
        <f>O18-O20</f>
        <v>-1</v>
      </c>
      <c r="P21" s="411">
        <f>(P18/P20)-100%</f>
        <v>-9.7749856022358084E-2</v>
      </c>
      <c r="Q21" s="412">
        <f>Q18-Q20</f>
        <v>6</v>
      </c>
      <c r="R21" s="409">
        <f>(R18/R20)-100%</f>
        <v>9.5145002345275564E-2</v>
      </c>
      <c r="S21" s="408">
        <f>S18-S20</f>
        <v>10</v>
      </c>
      <c r="T21" s="409">
        <f>(T18/T20)-100%</f>
        <v>0.38609667414419624</v>
      </c>
      <c r="U21" s="408">
        <f>U18-U20</f>
        <v>1</v>
      </c>
      <c r="V21" s="409">
        <f>(V18/V20)-100%</f>
        <v>1.1017232150184908E-2</v>
      </c>
    </row>
    <row r="22" spans="1:22" ht="18.75" customHeight="1">
      <c r="A22" s="413" t="s">
        <v>182</v>
      </c>
      <c r="B22" s="414"/>
      <c r="C22" s="405">
        <v>432</v>
      </c>
      <c r="D22" s="401">
        <v>201.36058226768372</v>
      </c>
      <c r="E22" s="400">
        <v>64</v>
      </c>
      <c r="F22" s="401">
        <v>29.831197372990182</v>
      </c>
      <c r="G22" s="400">
        <v>57</v>
      </c>
      <c r="H22" s="403">
        <v>26.568410160319381</v>
      </c>
      <c r="I22" s="405">
        <v>31</v>
      </c>
      <c r="J22" s="401">
        <v>14.449486227542119</v>
      </c>
      <c r="K22" s="400">
        <v>35</v>
      </c>
      <c r="L22" s="401">
        <v>16.313936063354006</v>
      </c>
      <c r="M22" s="405">
        <v>117</v>
      </c>
      <c r="N22" s="401">
        <v>54.535157697497674</v>
      </c>
      <c r="O22" s="400">
        <v>24</v>
      </c>
      <c r="P22" s="415">
        <v>11.186699014871317</v>
      </c>
      <c r="Q22" s="405">
        <v>91</v>
      </c>
      <c r="R22" s="401">
        <v>42.416233764720417</v>
      </c>
      <c r="S22" s="405">
        <v>46</v>
      </c>
      <c r="T22" s="416">
        <v>21.441173111836694</v>
      </c>
      <c r="U22" s="405">
        <v>70</v>
      </c>
      <c r="V22" s="401">
        <v>32.627872126708013</v>
      </c>
    </row>
    <row r="23" spans="1:22" ht="15">
      <c r="A23" s="350"/>
      <c r="B23" s="417" t="s">
        <v>183</v>
      </c>
      <c r="C23" s="418"/>
      <c r="D23" s="419">
        <v>121.3</v>
      </c>
      <c r="E23" s="419"/>
      <c r="F23" s="420">
        <v>17</v>
      </c>
      <c r="G23" s="419"/>
      <c r="H23" s="419">
        <v>12.2</v>
      </c>
      <c r="I23" s="419"/>
      <c r="J23" s="419">
        <v>4.3</v>
      </c>
      <c r="K23" s="419"/>
      <c r="L23" s="419">
        <v>8.1999999999999993</v>
      </c>
      <c r="M23" s="419"/>
      <c r="N23" s="419">
        <v>17.399999999999999</v>
      </c>
      <c r="O23" s="419"/>
      <c r="P23" s="419"/>
      <c r="Q23" s="419"/>
      <c r="R23" s="419"/>
      <c r="S23" s="419"/>
      <c r="T23" s="419">
        <v>10.4</v>
      </c>
      <c r="U23" s="419"/>
      <c r="V23" s="419"/>
    </row>
    <row r="24" spans="1:22" ht="15">
      <c r="A24" s="350"/>
      <c r="B24" s="421" t="s">
        <v>184</v>
      </c>
      <c r="C24" s="422"/>
      <c r="D24" s="419">
        <v>153.30000000000001</v>
      </c>
      <c r="E24" s="419"/>
      <c r="F24" s="420">
        <v>18</v>
      </c>
      <c r="G24" s="419"/>
      <c r="H24" s="419"/>
      <c r="I24" s="419"/>
      <c r="J24" s="419">
        <v>5.7</v>
      </c>
      <c r="K24" s="419"/>
      <c r="L24" s="419">
        <v>14.1</v>
      </c>
      <c r="M24" s="419"/>
      <c r="N24" s="419">
        <v>27.6</v>
      </c>
      <c r="O24" s="419"/>
      <c r="P24" s="419"/>
      <c r="Q24" s="419"/>
      <c r="R24" s="419"/>
      <c r="S24" s="419"/>
      <c r="T24" s="419">
        <v>13.7</v>
      </c>
      <c r="U24" s="419"/>
      <c r="V24" s="419"/>
    </row>
    <row r="25" spans="1:22" ht="15.75">
      <c r="A25" s="423"/>
      <c r="B25" s="424"/>
      <c r="C25" s="425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</row>
  </sheetData>
  <mergeCells count="47">
    <mergeCell ref="B23:C23"/>
    <mergeCell ref="B24:C24"/>
    <mergeCell ref="B25:C25"/>
    <mergeCell ref="O19:P19"/>
    <mergeCell ref="Q19:R19"/>
    <mergeCell ref="U19:V19"/>
    <mergeCell ref="A20:B20"/>
    <mergeCell ref="A21:B21"/>
    <mergeCell ref="A22:B22"/>
    <mergeCell ref="A19:B19"/>
    <mergeCell ref="C19:D19"/>
    <mergeCell ref="E19:F19"/>
    <mergeCell ref="I19:J19"/>
    <mergeCell ref="K19:L19"/>
    <mergeCell ref="M19:N19"/>
    <mergeCell ref="P4:P5"/>
    <mergeCell ref="Q4:Q5"/>
    <mergeCell ref="R4:R5"/>
    <mergeCell ref="S4:T4"/>
    <mergeCell ref="U4:U5"/>
    <mergeCell ref="V4:V5"/>
    <mergeCell ref="J4:J5"/>
    <mergeCell ref="K4:K5"/>
    <mergeCell ref="L4:L5"/>
    <mergeCell ref="M4:M5"/>
    <mergeCell ref="N4:N5"/>
    <mergeCell ref="O4:O5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A1:V1"/>
    <mergeCell ref="A2:S2"/>
    <mergeCell ref="A3:A5"/>
    <mergeCell ref="B3:B5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showZeros="0" tabSelected="1" workbookViewId="0">
      <selection activeCell="D21" sqref="D21"/>
    </sheetView>
  </sheetViews>
  <sheetFormatPr defaultRowHeight="12.75"/>
  <cols>
    <col min="1" max="1" width="18.140625" customWidth="1"/>
    <col min="5" max="5" width="8.42578125" customWidth="1"/>
    <col min="7" max="7" width="7" customWidth="1"/>
    <col min="9" max="9" width="7.85546875" customWidth="1"/>
    <col min="10" max="10" width="8.7109375" customWidth="1"/>
    <col min="13" max="13" width="7.28515625" customWidth="1"/>
    <col min="15" max="15" width="8.5703125" customWidth="1"/>
    <col min="20" max="20" width="9.85546875" customWidth="1"/>
  </cols>
  <sheetData>
    <row r="1" spans="1:23" ht="45" customHeight="1">
      <c r="A1" s="348" t="s">
        <v>202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426"/>
      <c r="V1" s="426"/>
      <c r="W1" s="350"/>
    </row>
    <row r="2" spans="1:23" ht="28.5" customHeight="1" thickBot="1">
      <c r="A2" s="427" t="s">
        <v>185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350"/>
      <c r="U2" s="350"/>
      <c r="V2" s="350"/>
      <c r="W2" s="350"/>
    </row>
    <row r="3" spans="1:23" ht="47.25" customHeight="1" thickBot="1">
      <c r="A3" s="351" t="s">
        <v>151</v>
      </c>
      <c r="B3" s="428" t="s">
        <v>186</v>
      </c>
      <c r="C3" s="429" t="s">
        <v>153</v>
      </c>
      <c r="D3" s="429"/>
      <c r="E3" s="353" t="s">
        <v>187</v>
      </c>
      <c r="F3" s="353"/>
      <c r="G3" s="353" t="s">
        <v>155</v>
      </c>
      <c r="H3" s="353"/>
      <c r="I3" s="354" t="s">
        <v>156</v>
      </c>
      <c r="J3" s="354"/>
      <c r="K3" s="353" t="s">
        <v>157</v>
      </c>
      <c r="L3" s="353"/>
      <c r="M3" s="353" t="s">
        <v>158</v>
      </c>
      <c r="N3" s="353"/>
      <c r="O3" s="355" t="s">
        <v>188</v>
      </c>
      <c r="P3" s="355"/>
      <c r="Q3" s="353" t="s">
        <v>160</v>
      </c>
      <c r="R3" s="353"/>
      <c r="S3" s="353"/>
      <c r="T3" s="353"/>
      <c r="U3" s="353" t="s">
        <v>161</v>
      </c>
      <c r="V3" s="353"/>
      <c r="W3" s="350"/>
    </row>
    <row r="4" spans="1:23" ht="27" customHeight="1">
      <c r="A4" s="351"/>
      <c r="B4" s="428"/>
      <c r="C4" s="430" t="s">
        <v>17</v>
      </c>
      <c r="D4" s="357" t="s">
        <v>162</v>
      </c>
      <c r="E4" s="356" t="s">
        <v>17</v>
      </c>
      <c r="F4" s="357" t="s">
        <v>162</v>
      </c>
      <c r="G4" s="356" t="s">
        <v>17</v>
      </c>
      <c r="H4" s="357" t="s">
        <v>162</v>
      </c>
      <c r="I4" s="356" t="s">
        <v>17</v>
      </c>
      <c r="J4" s="357" t="s">
        <v>162</v>
      </c>
      <c r="K4" s="356" t="s">
        <v>17</v>
      </c>
      <c r="L4" s="357" t="s">
        <v>162</v>
      </c>
      <c r="M4" s="358" t="s">
        <v>17</v>
      </c>
      <c r="N4" s="357" t="s">
        <v>162</v>
      </c>
      <c r="O4" s="356" t="s">
        <v>17</v>
      </c>
      <c r="P4" s="357" t="s">
        <v>162</v>
      </c>
      <c r="Q4" s="359" t="s">
        <v>17</v>
      </c>
      <c r="R4" s="357" t="s">
        <v>162</v>
      </c>
      <c r="S4" s="360" t="s">
        <v>163</v>
      </c>
      <c r="T4" s="360"/>
      <c r="U4" s="359" t="s">
        <v>17</v>
      </c>
      <c r="V4" s="357" t="s">
        <v>162</v>
      </c>
      <c r="W4" s="350"/>
    </row>
    <row r="5" spans="1:23" ht="24.75" thickBot="1">
      <c r="A5" s="351"/>
      <c r="B5" s="431" t="s">
        <v>189</v>
      </c>
      <c r="C5" s="430"/>
      <c r="D5" s="357"/>
      <c r="E5" s="356"/>
      <c r="F5" s="357"/>
      <c r="G5" s="356"/>
      <c r="H5" s="357"/>
      <c r="I5" s="356"/>
      <c r="J5" s="357"/>
      <c r="K5" s="356"/>
      <c r="L5" s="357"/>
      <c r="M5" s="358"/>
      <c r="N5" s="357"/>
      <c r="O5" s="356"/>
      <c r="P5" s="357"/>
      <c r="Q5" s="359"/>
      <c r="R5" s="357"/>
      <c r="S5" s="432" t="s">
        <v>17</v>
      </c>
      <c r="T5" s="433" t="s">
        <v>164</v>
      </c>
      <c r="U5" s="359"/>
      <c r="V5" s="357"/>
      <c r="W5" s="350"/>
    </row>
    <row r="6" spans="1:23" ht="15">
      <c r="A6" s="363" t="s">
        <v>165</v>
      </c>
      <c r="B6" s="434">
        <v>18301</v>
      </c>
      <c r="C6" s="435">
        <v>29</v>
      </c>
      <c r="D6" s="371">
        <v>158.46128626850992</v>
      </c>
      <c r="E6" s="435">
        <v>3</v>
      </c>
      <c r="F6" s="371">
        <v>16.392546855363094</v>
      </c>
      <c r="G6" s="367">
        <v>2</v>
      </c>
      <c r="H6" s="371">
        <v>10.928364570242064</v>
      </c>
      <c r="I6" s="435"/>
      <c r="J6" s="371">
        <v>0</v>
      </c>
      <c r="K6" s="435">
        <v>3</v>
      </c>
      <c r="L6" s="371">
        <v>16.392546855363094</v>
      </c>
      <c r="M6" s="435">
        <v>7</v>
      </c>
      <c r="N6" s="371">
        <v>38.249275995847221</v>
      </c>
      <c r="O6" s="436">
        <v>1</v>
      </c>
      <c r="P6" s="371">
        <v>5.4641822851210318</v>
      </c>
      <c r="Q6" s="435">
        <v>13</v>
      </c>
      <c r="R6" s="371">
        <v>71.034369706573415</v>
      </c>
      <c r="S6" s="435">
        <v>5</v>
      </c>
      <c r="T6" s="371">
        <v>27.320911425605157</v>
      </c>
      <c r="U6" s="437">
        <v>2</v>
      </c>
      <c r="V6" s="371">
        <v>10.928364570242064</v>
      </c>
      <c r="W6" s="350"/>
    </row>
    <row r="7" spans="1:23" ht="15">
      <c r="A7" s="372" t="s">
        <v>166</v>
      </c>
      <c r="B7" s="434">
        <v>4428</v>
      </c>
      <c r="C7" s="435">
        <v>8</v>
      </c>
      <c r="D7" s="371">
        <v>180.66847335140019</v>
      </c>
      <c r="E7" s="435"/>
      <c r="F7" s="371">
        <v>0</v>
      </c>
      <c r="G7" s="373"/>
      <c r="H7" s="371">
        <v>0</v>
      </c>
      <c r="I7" s="435">
        <v>1</v>
      </c>
      <c r="J7" s="371">
        <v>22.583559168925024</v>
      </c>
      <c r="K7" s="435">
        <v>1</v>
      </c>
      <c r="L7" s="371">
        <v>22.583559168925024</v>
      </c>
      <c r="M7" s="435">
        <v>6</v>
      </c>
      <c r="N7" s="438">
        <v>135.50135501355012</v>
      </c>
      <c r="O7" s="436"/>
      <c r="P7" s="371">
        <v>0</v>
      </c>
      <c r="Q7" s="435"/>
      <c r="R7" s="371">
        <v>0</v>
      </c>
      <c r="S7" s="435"/>
      <c r="T7" s="371">
        <v>0</v>
      </c>
      <c r="U7" s="437">
        <v>0</v>
      </c>
      <c r="V7" s="371">
        <v>0</v>
      </c>
      <c r="W7" s="350"/>
    </row>
    <row r="8" spans="1:23" ht="15">
      <c r="A8" s="372" t="s">
        <v>167</v>
      </c>
      <c r="B8" s="434">
        <v>6135</v>
      </c>
      <c r="C8" s="435">
        <v>19</v>
      </c>
      <c r="D8" s="371">
        <v>309.69845150774245</v>
      </c>
      <c r="E8" s="435">
        <v>5</v>
      </c>
      <c r="F8" s="438">
        <v>81.499592502037487</v>
      </c>
      <c r="G8" s="364">
        <v>4</v>
      </c>
      <c r="H8" s="371">
        <v>65.199674001629987</v>
      </c>
      <c r="I8" s="435"/>
      <c r="J8" s="371">
        <v>0</v>
      </c>
      <c r="K8" s="435">
        <v>3</v>
      </c>
      <c r="L8" s="371">
        <v>48.899755501222494</v>
      </c>
      <c r="M8" s="435">
        <v>5</v>
      </c>
      <c r="N8" s="371">
        <v>81.499592502037487</v>
      </c>
      <c r="O8" s="436">
        <v>1</v>
      </c>
      <c r="P8" s="371">
        <v>16.299918500407497</v>
      </c>
      <c r="Q8" s="435">
        <v>2</v>
      </c>
      <c r="R8" s="371">
        <v>32.599837000814993</v>
      </c>
      <c r="S8" s="435">
        <v>2</v>
      </c>
      <c r="T8" s="371">
        <v>32.599837000814993</v>
      </c>
      <c r="U8" s="437">
        <v>3</v>
      </c>
      <c r="V8" s="371">
        <v>48.899755501222494</v>
      </c>
      <c r="W8" s="350"/>
    </row>
    <row r="9" spans="1:23" ht="15">
      <c r="A9" s="372" t="s">
        <v>168</v>
      </c>
      <c r="B9" s="434">
        <v>6898</v>
      </c>
      <c r="C9" s="435">
        <v>20</v>
      </c>
      <c r="D9" s="371">
        <v>289.93911278631487</v>
      </c>
      <c r="E9" s="435">
        <v>3</v>
      </c>
      <c r="F9" s="371">
        <v>43.49086691794723</v>
      </c>
      <c r="G9" s="364">
        <v>3</v>
      </c>
      <c r="H9" s="371">
        <v>43.49086691794723</v>
      </c>
      <c r="I9" s="435">
        <v>1</v>
      </c>
      <c r="J9" s="371">
        <v>14.496955639315743</v>
      </c>
      <c r="K9" s="435">
        <v>2</v>
      </c>
      <c r="L9" s="371">
        <v>28.993911278631487</v>
      </c>
      <c r="M9" s="435">
        <v>5</v>
      </c>
      <c r="N9" s="371">
        <v>72.484778196578716</v>
      </c>
      <c r="O9" s="436">
        <v>1</v>
      </c>
      <c r="P9" s="371">
        <v>14.496955639315743</v>
      </c>
      <c r="Q9" s="435">
        <v>5</v>
      </c>
      <c r="R9" s="371">
        <v>72.484778196578716</v>
      </c>
      <c r="S9" s="435">
        <v>4</v>
      </c>
      <c r="T9" s="371">
        <v>57.987822557262973</v>
      </c>
      <c r="U9" s="437">
        <v>3</v>
      </c>
      <c r="V9" s="371">
        <v>43.49086691794723</v>
      </c>
      <c r="W9" s="350"/>
    </row>
    <row r="10" spans="1:23" ht="15">
      <c r="A10" s="372" t="s">
        <v>169</v>
      </c>
      <c r="B10" s="434">
        <v>7251</v>
      </c>
      <c r="C10" s="435">
        <v>18</v>
      </c>
      <c r="D10" s="371">
        <v>248.24162184526273</v>
      </c>
      <c r="E10" s="435">
        <v>2</v>
      </c>
      <c r="F10" s="371">
        <v>27.582402427251413</v>
      </c>
      <c r="G10" s="364">
        <v>2</v>
      </c>
      <c r="H10" s="371">
        <v>27.582402427251413</v>
      </c>
      <c r="I10" s="435">
        <v>1</v>
      </c>
      <c r="J10" s="371">
        <v>13.791201213625707</v>
      </c>
      <c r="K10" s="435">
        <v>5</v>
      </c>
      <c r="L10" s="371">
        <v>68.956006068128531</v>
      </c>
      <c r="M10" s="435">
        <v>3</v>
      </c>
      <c r="N10" s="371">
        <v>41.373603640877121</v>
      </c>
      <c r="O10" s="436"/>
      <c r="P10" s="371">
        <v>0</v>
      </c>
      <c r="Q10" s="435">
        <v>1</v>
      </c>
      <c r="R10" s="371">
        <v>13.791201213625707</v>
      </c>
      <c r="S10" s="435">
        <v>1</v>
      </c>
      <c r="T10" s="371">
        <v>13.791201213625707</v>
      </c>
      <c r="U10" s="437">
        <v>6</v>
      </c>
      <c r="V10" s="371">
        <v>82.747207281754243</v>
      </c>
      <c r="W10" s="350"/>
    </row>
    <row r="11" spans="1:23" ht="15">
      <c r="A11" s="372" t="s">
        <v>170</v>
      </c>
      <c r="B11" s="434">
        <v>5892</v>
      </c>
      <c r="C11" s="435">
        <v>15</v>
      </c>
      <c r="D11" s="371">
        <v>254.5824847250509</v>
      </c>
      <c r="E11" s="435">
        <v>5</v>
      </c>
      <c r="F11" s="438">
        <v>84.860828241683635</v>
      </c>
      <c r="G11" s="364">
        <v>5</v>
      </c>
      <c r="H11" s="371">
        <v>84.860828241683635</v>
      </c>
      <c r="I11" s="435">
        <v>1</v>
      </c>
      <c r="J11" s="371">
        <v>16.972165648336727</v>
      </c>
      <c r="K11" s="435">
        <v>2</v>
      </c>
      <c r="L11" s="371">
        <v>33.944331296673454</v>
      </c>
      <c r="M11" s="435">
        <v>6</v>
      </c>
      <c r="N11" s="438">
        <v>101.83299389002036</v>
      </c>
      <c r="O11" s="436"/>
      <c r="P11" s="371">
        <v>0</v>
      </c>
      <c r="Q11" s="435"/>
      <c r="R11" s="371">
        <v>0</v>
      </c>
      <c r="S11" s="435"/>
      <c r="T11" s="371">
        <v>0</v>
      </c>
      <c r="U11" s="437">
        <v>1</v>
      </c>
      <c r="V11" s="371">
        <v>16.972165648336727</v>
      </c>
      <c r="W11" s="350"/>
    </row>
    <row r="12" spans="1:23" ht="15">
      <c r="A12" s="372" t="s">
        <v>171</v>
      </c>
      <c r="B12" s="434">
        <v>9897</v>
      </c>
      <c r="C12" s="435">
        <v>16</v>
      </c>
      <c r="D12" s="371">
        <v>161.66515105587553</v>
      </c>
      <c r="E12" s="435">
        <v>2</v>
      </c>
      <c r="F12" s="371">
        <v>20.208143881984441</v>
      </c>
      <c r="G12" s="364">
        <v>2</v>
      </c>
      <c r="H12" s="371">
        <v>20.208143881984441</v>
      </c>
      <c r="I12" s="435"/>
      <c r="J12" s="371">
        <v>0</v>
      </c>
      <c r="K12" s="435">
        <v>2</v>
      </c>
      <c r="L12" s="371">
        <v>20.208143881984441</v>
      </c>
      <c r="M12" s="435">
        <v>5</v>
      </c>
      <c r="N12" s="371">
        <v>50.520359704961102</v>
      </c>
      <c r="O12" s="436">
        <v>1</v>
      </c>
      <c r="P12" s="371">
        <v>10.10407194099222</v>
      </c>
      <c r="Q12" s="435">
        <v>3</v>
      </c>
      <c r="R12" s="371">
        <v>30.312215822976661</v>
      </c>
      <c r="S12" s="435"/>
      <c r="T12" s="371">
        <v>0</v>
      </c>
      <c r="U12" s="437">
        <v>3</v>
      </c>
      <c r="V12" s="371">
        <v>30.312215822976661</v>
      </c>
      <c r="W12" s="350"/>
    </row>
    <row r="13" spans="1:23" ht="15">
      <c r="A13" s="372" t="s">
        <v>172</v>
      </c>
      <c r="B13" s="434">
        <v>7325</v>
      </c>
      <c r="C13" s="435">
        <v>20</v>
      </c>
      <c r="D13" s="371">
        <v>273.03754266211604</v>
      </c>
      <c r="E13" s="435"/>
      <c r="F13" s="371">
        <v>0</v>
      </c>
      <c r="G13" s="364"/>
      <c r="H13" s="371">
        <v>0</v>
      </c>
      <c r="I13" s="435">
        <v>1</v>
      </c>
      <c r="J13" s="371">
        <v>13.651877133105803</v>
      </c>
      <c r="K13" s="435">
        <v>2</v>
      </c>
      <c r="L13" s="371">
        <v>27.303754266211605</v>
      </c>
      <c r="M13" s="435">
        <v>4</v>
      </c>
      <c r="N13" s="371">
        <v>54.607508532423211</v>
      </c>
      <c r="O13" s="436"/>
      <c r="P13" s="371">
        <v>0</v>
      </c>
      <c r="Q13" s="435">
        <v>3</v>
      </c>
      <c r="R13" s="371">
        <v>40.955631399317404</v>
      </c>
      <c r="S13" s="435">
        <v>2</v>
      </c>
      <c r="T13" s="371">
        <v>27.303754266211605</v>
      </c>
      <c r="U13" s="437">
        <v>10</v>
      </c>
      <c r="V13" s="371">
        <v>136.51877133105802</v>
      </c>
      <c r="W13" s="350"/>
    </row>
    <row r="14" spans="1:23" ht="15">
      <c r="A14" s="372" t="s">
        <v>173</v>
      </c>
      <c r="B14" s="434">
        <v>8521</v>
      </c>
      <c r="C14" s="435">
        <v>27</v>
      </c>
      <c r="D14" s="371">
        <v>316.86421781481044</v>
      </c>
      <c r="E14" s="435">
        <v>3</v>
      </c>
      <c r="F14" s="371">
        <v>35.207135312756719</v>
      </c>
      <c r="G14" s="364">
        <v>2</v>
      </c>
      <c r="H14" s="371">
        <v>23.471423541837812</v>
      </c>
      <c r="I14" s="435"/>
      <c r="J14" s="371">
        <v>0</v>
      </c>
      <c r="K14" s="435">
        <v>2</v>
      </c>
      <c r="L14" s="371">
        <v>23.471423541837812</v>
      </c>
      <c r="M14" s="435">
        <v>14</v>
      </c>
      <c r="N14" s="438">
        <v>164.2999647928647</v>
      </c>
      <c r="O14" s="436"/>
      <c r="P14" s="371">
        <v>0</v>
      </c>
      <c r="Q14" s="435">
        <v>2</v>
      </c>
      <c r="R14" s="371">
        <v>23.471423541837812</v>
      </c>
      <c r="S14" s="435"/>
      <c r="T14" s="371">
        <v>0</v>
      </c>
      <c r="U14" s="437">
        <v>6</v>
      </c>
      <c r="V14" s="371">
        <v>70.414270625513439</v>
      </c>
      <c r="W14" s="350"/>
    </row>
    <row r="15" spans="1:23" ht="15">
      <c r="A15" s="372" t="s">
        <v>174</v>
      </c>
      <c r="B15" s="434">
        <v>5239</v>
      </c>
      <c r="C15" s="435">
        <v>8</v>
      </c>
      <c r="D15" s="371">
        <v>152.70089711777058</v>
      </c>
      <c r="E15" s="435"/>
      <c r="F15" s="371">
        <v>0</v>
      </c>
      <c r="G15" s="364"/>
      <c r="H15" s="371">
        <v>0</v>
      </c>
      <c r="I15" s="435">
        <v>1</v>
      </c>
      <c r="J15" s="371">
        <v>19.087612139721323</v>
      </c>
      <c r="K15" s="435">
        <v>2</v>
      </c>
      <c r="L15" s="371">
        <v>38.175224279442645</v>
      </c>
      <c r="M15" s="435">
        <v>1</v>
      </c>
      <c r="N15" s="371">
        <v>19.087612139721323</v>
      </c>
      <c r="O15" s="436"/>
      <c r="P15" s="371">
        <v>0</v>
      </c>
      <c r="Q15" s="435">
        <v>2</v>
      </c>
      <c r="R15" s="371">
        <v>38.175224279442645</v>
      </c>
      <c r="S15" s="435">
        <v>2</v>
      </c>
      <c r="T15" s="371">
        <v>38.175224279442645</v>
      </c>
      <c r="U15" s="437">
        <v>2</v>
      </c>
      <c r="V15" s="371">
        <v>38.175224279442645</v>
      </c>
      <c r="W15" s="350"/>
    </row>
    <row r="16" spans="1:23" ht="15.75">
      <c r="A16" s="374" t="s">
        <v>175</v>
      </c>
      <c r="B16" s="439">
        <v>79887</v>
      </c>
      <c r="C16" s="375">
        <v>180</v>
      </c>
      <c r="D16" s="371">
        <v>225.31826204513877</v>
      </c>
      <c r="E16" s="375">
        <v>23</v>
      </c>
      <c r="F16" s="371">
        <v>28.79066681687884</v>
      </c>
      <c r="G16" s="440">
        <v>20</v>
      </c>
      <c r="H16" s="371">
        <v>25.035362449459861</v>
      </c>
      <c r="I16" s="375">
        <v>6</v>
      </c>
      <c r="J16" s="371">
        <v>7.5106087348379589</v>
      </c>
      <c r="K16" s="375">
        <v>24</v>
      </c>
      <c r="L16" s="371">
        <v>30.042434939351836</v>
      </c>
      <c r="M16" s="375">
        <v>56</v>
      </c>
      <c r="N16" s="371">
        <v>70.099014858487607</v>
      </c>
      <c r="O16" s="375">
        <v>4</v>
      </c>
      <c r="P16" s="371">
        <v>5.0070724898919723</v>
      </c>
      <c r="Q16" s="375">
        <v>31</v>
      </c>
      <c r="R16" s="371">
        <v>38.804811796662783</v>
      </c>
      <c r="S16" s="375">
        <v>16</v>
      </c>
      <c r="T16" s="371">
        <v>20.028289959567889</v>
      </c>
      <c r="U16" s="441">
        <v>36</v>
      </c>
      <c r="V16" s="371">
        <v>45.063652409027753</v>
      </c>
      <c r="W16" s="350"/>
    </row>
    <row r="17" spans="1:23" ht="15">
      <c r="A17" s="376" t="s">
        <v>190</v>
      </c>
      <c r="B17" s="442">
        <v>36996</v>
      </c>
      <c r="C17" s="435">
        <v>49</v>
      </c>
      <c r="D17" s="371">
        <v>132.44675100010812</v>
      </c>
      <c r="E17" s="435">
        <v>6</v>
      </c>
      <c r="F17" s="371">
        <v>16.217969510217319</v>
      </c>
      <c r="G17" s="443">
        <v>5</v>
      </c>
      <c r="H17" s="371">
        <v>13.514974591847768</v>
      </c>
      <c r="I17" s="435">
        <v>3</v>
      </c>
      <c r="J17" s="371">
        <v>8.1089847551086596</v>
      </c>
      <c r="K17" s="435">
        <v>9</v>
      </c>
      <c r="L17" s="371">
        <v>24.32695426532598</v>
      </c>
      <c r="M17" s="435">
        <v>8</v>
      </c>
      <c r="N17" s="371">
        <v>21.623959346956429</v>
      </c>
      <c r="O17" s="436">
        <v>3</v>
      </c>
      <c r="P17" s="371">
        <v>8.1089847551086596</v>
      </c>
      <c r="Q17" s="435">
        <v>14</v>
      </c>
      <c r="R17" s="371">
        <v>37.841928857173748</v>
      </c>
      <c r="S17" s="435">
        <v>11</v>
      </c>
      <c r="T17" s="371">
        <v>29.732944102065087</v>
      </c>
      <c r="U17" s="437">
        <v>6</v>
      </c>
      <c r="V17" s="371">
        <v>16.217969510217319</v>
      </c>
      <c r="W17" s="350"/>
    </row>
    <row r="18" spans="1:23" ht="60.75" customHeight="1" thickBot="1">
      <c r="A18" s="444" t="s">
        <v>203</v>
      </c>
      <c r="B18" s="445">
        <v>116883</v>
      </c>
      <c r="C18" s="446">
        <v>229</v>
      </c>
      <c r="D18" s="371">
        <v>195.92241814464037</v>
      </c>
      <c r="E18" s="447">
        <v>29</v>
      </c>
      <c r="F18" s="371">
        <v>24.811135922247033</v>
      </c>
      <c r="G18" s="448">
        <v>25</v>
      </c>
      <c r="H18" s="371">
        <v>21.388910277799166</v>
      </c>
      <c r="I18" s="447">
        <v>9</v>
      </c>
      <c r="J18" s="371">
        <v>7.7000077000077001</v>
      </c>
      <c r="K18" s="447">
        <v>33</v>
      </c>
      <c r="L18" s="371">
        <v>28.233361566694899</v>
      </c>
      <c r="M18" s="447">
        <v>64</v>
      </c>
      <c r="N18" s="371">
        <v>54.755610311165867</v>
      </c>
      <c r="O18" s="449">
        <v>7</v>
      </c>
      <c r="P18" s="371">
        <v>5.9888948777837667</v>
      </c>
      <c r="Q18" s="447">
        <v>45</v>
      </c>
      <c r="R18" s="371">
        <v>38.500038500038499</v>
      </c>
      <c r="S18" s="447">
        <v>27</v>
      </c>
      <c r="T18" s="371">
        <v>23.100023100023101</v>
      </c>
      <c r="U18" s="441">
        <v>42</v>
      </c>
      <c r="V18" s="371">
        <v>35.933369266702599</v>
      </c>
      <c r="W18" s="350"/>
    </row>
    <row r="19" spans="1:23" ht="39" thickBot="1">
      <c r="A19" s="450" t="s">
        <v>191</v>
      </c>
      <c r="B19" s="450"/>
      <c r="C19" s="451">
        <v>1</v>
      </c>
      <c r="D19" s="451"/>
      <c r="E19" s="452">
        <v>0.12663755458515283</v>
      </c>
      <c r="F19" s="452"/>
      <c r="G19" s="453">
        <v>0.86206896551724133</v>
      </c>
      <c r="H19" s="454" t="s">
        <v>192</v>
      </c>
      <c r="I19" s="452">
        <v>3.9301310043668124E-2</v>
      </c>
      <c r="J19" s="452"/>
      <c r="K19" s="452">
        <v>0.14410480349344978</v>
      </c>
      <c r="L19" s="452"/>
      <c r="M19" s="452">
        <v>0.27947598253275108</v>
      </c>
      <c r="N19" s="452"/>
      <c r="O19" s="452">
        <v>3.0567685589519649E-2</v>
      </c>
      <c r="P19" s="452"/>
      <c r="Q19" s="452">
        <v>0.1965065502183406</v>
      </c>
      <c r="R19" s="452"/>
      <c r="S19" s="455">
        <v>0.6</v>
      </c>
      <c r="T19" s="456" t="s">
        <v>193</v>
      </c>
      <c r="U19" s="452">
        <v>0.18340611353711792</v>
      </c>
      <c r="V19" s="452"/>
      <c r="W19" s="350"/>
    </row>
    <row r="20" spans="1:23" ht="29.25" customHeight="1">
      <c r="A20" s="457" t="s">
        <v>194</v>
      </c>
      <c r="B20" s="458"/>
      <c r="C20" s="459">
        <v>238</v>
      </c>
      <c r="D20" s="401">
        <v>202.6</v>
      </c>
      <c r="E20" s="459">
        <v>36</v>
      </c>
      <c r="F20" s="401">
        <v>30.6</v>
      </c>
      <c r="G20" s="459">
        <v>26</v>
      </c>
      <c r="H20" s="401">
        <v>22.1</v>
      </c>
      <c r="I20" s="459">
        <v>15</v>
      </c>
      <c r="J20" s="401">
        <v>12.767913382475614</v>
      </c>
      <c r="K20" s="459">
        <v>31</v>
      </c>
      <c r="L20" s="401">
        <v>26.387020990449599</v>
      </c>
      <c r="M20" s="459">
        <v>72</v>
      </c>
      <c r="N20" s="401">
        <v>61.285984235882943</v>
      </c>
      <c r="O20" s="460">
        <v>6</v>
      </c>
      <c r="P20" s="401">
        <v>5.1071653529902452</v>
      </c>
      <c r="Q20" s="459">
        <v>38</v>
      </c>
      <c r="R20" s="401">
        <v>32.345380568938218</v>
      </c>
      <c r="S20" s="459">
        <v>18</v>
      </c>
      <c r="T20" s="401">
        <v>15.321496058970736</v>
      </c>
      <c r="U20" s="461">
        <v>40</v>
      </c>
      <c r="V20" s="401">
        <v>34</v>
      </c>
      <c r="W20" s="350"/>
    </row>
    <row r="21" spans="1:23" ht="38.25" customHeight="1">
      <c r="A21" s="462" t="s">
        <v>195</v>
      </c>
      <c r="B21" s="462"/>
      <c r="C21" s="463">
        <v>-9</v>
      </c>
      <c r="D21" s="464">
        <v>-3.2959436600985326E-2</v>
      </c>
      <c r="E21" s="463">
        <v>-7</v>
      </c>
      <c r="F21" s="464">
        <v>-0.18917856463244997</v>
      </c>
      <c r="G21" s="463">
        <v>-1</v>
      </c>
      <c r="H21" s="464">
        <v>-3.2176005529449547E-2</v>
      </c>
      <c r="I21" s="463">
        <v>-6</v>
      </c>
      <c r="J21" s="464">
        <v>-0.39692513025846365</v>
      </c>
      <c r="K21" s="463">
        <v>2</v>
      </c>
      <c r="L21" s="464">
        <v>6.9971543089822674E-2</v>
      </c>
      <c r="M21" s="463">
        <v>-8</v>
      </c>
      <c r="N21" s="464">
        <v>-0.10655574853105709</v>
      </c>
      <c r="O21" s="463">
        <v>1</v>
      </c>
      <c r="P21" s="464">
        <v>0.17264558005298758</v>
      </c>
      <c r="Q21" s="463">
        <v>7</v>
      </c>
      <c r="R21" s="464">
        <v>0.19027934817408498</v>
      </c>
      <c r="S21" s="463">
        <v>9</v>
      </c>
      <c r="T21" s="464">
        <v>0.50768717435384114</v>
      </c>
      <c r="U21" s="463">
        <v>2</v>
      </c>
      <c r="V21" s="464">
        <v>5.6863801961841043E-2</v>
      </c>
      <c r="W21" s="350"/>
    </row>
    <row r="22" spans="1:23" ht="18.75" customHeight="1">
      <c r="A22" s="413" t="s">
        <v>196</v>
      </c>
      <c r="B22" s="465"/>
      <c r="C22" s="466">
        <v>331</v>
      </c>
      <c r="D22" s="401">
        <v>280.23536384032514</v>
      </c>
      <c r="E22" s="466">
        <v>49</v>
      </c>
      <c r="F22" s="401">
        <v>41.484993438597975</v>
      </c>
      <c r="G22" s="467">
        <v>43</v>
      </c>
      <c r="H22" s="401">
        <v>36.405198323667612</v>
      </c>
      <c r="I22" s="466">
        <v>22</v>
      </c>
      <c r="J22" s="401">
        <v>18.625915421411335</v>
      </c>
      <c r="K22" s="466">
        <v>31</v>
      </c>
      <c r="L22" s="401">
        <v>26.245608093806883</v>
      </c>
      <c r="M22" s="466">
        <v>101</v>
      </c>
      <c r="N22" s="401">
        <v>85.509884434661132</v>
      </c>
      <c r="O22" s="468">
        <v>15</v>
      </c>
      <c r="P22" s="401">
        <v>12.699487787325911</v>
      </c>
      <c r="Q22" s="466">
        <v>68</v>
      </c>
      <c r="R22" s="401">
        <v>57.571011302544129</v>
      </c>
      <c r="S22" s="466">
        <v>35</v>
      </c>
      <c r="T22" s="401">
        <v>29.632138170427126</v>
      </c>
      <c r="U22" s="437">
        <v>45</v>
      </c>
      <c r="V22" s="401">
        <v>38.098463361977736</v>
      </c>
      <c r="W22" s="350"/>
    </row>
    <row r="23" spans="1:23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</row>
  </sheetData>
  <mergeCells count="44">
    <mergeCell ref="O19:P19"/>
    <mergeCell ref="Q19:R19"/>
    <mergeCell ref="U19:V19"/>
    <mergeCell ref="A20:B20"/>
    <mergeCell ref="A21:B21"/>
    <mergeCell ref="A22:B22"/>
    <mergeCell ref="A19:B19"/>
    <mergeCell ref="C19:D19"/>
    <mergeCell ref="E19:F19"/>
    <mergeCell ref="I19:J19"/>
    <mergeCell ref="K19:L19"/>
    <mergeCell ref="M19:N19"/>
    <mergeCell ref="P4:P5"/>
    <mergeCell ref="Q4:Q5"/>
    <mergeCell ref="R4:R5"/>
    <mergeCell ref="S4:T4"/>
    <mergeCell ref="U4:U5"/>
    <mergeCell ref="V4:V5"/>
    <mergeCell ref="J4:J5"/>
    <mergeCell ref="K4:K5"/>
    <mergeCell ref="L4:L5"/>
    <mergeCell ref="M4:M5"/>
    <mergeCell ref="N4:N5"/>
    <mergeCell ref="O4:O5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A1:T1"/>
    <mergeCell ref="A2:S2"/>
    <mergeCell ref="A3:A5"/>
    <mergeCell ref="B3:B4"/>
    <mergeCell ref="C3:D3"/>
    <mergeCell ref="E3:F3"/>
    <mergeCell ref="G3:H3"/>
    <mergeCell ref="I3:J3"/>
    <mergeCell ref="K3:L3"/>
    <mergeCell ref="M3:N3"/>
  </mergeCells>
  <dataValidations count="1">
    <dataValidation allowBlank="1" showErrorMessage="1" sqref="B1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Демография-17</vt:lpstr>
      <vt:lpstr>по класс болезней</vt:lpstr>
      <vt:lpstr>по класс бол-2</vt:lpstr>
      <vt:lpstr>по класс бол трудосп возраста</vt:lpstr>
      <vt:lpstr>по класс бол трудо сп возра-а-2</vt:lpstr>
      <vt:lpstr>от внеш причин</vt:lpstr>
      <vt:lpstr>от внеш причин трудосп возраста</vt:lpstr>
      <vt:lpstr>'Демография-17'!Область_печати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dcterms:created xsi:type="dcterms:W3CDTF">2018-01-24T06:31:25Z</dcterms:created>
  <dcterms:modified xsi:type="dcterms:W3CDTF">2018-01-24T07:03:01Z</dcterms:modified>
</cp:coreProperties>
</file>