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0160" windowHeight="7230" activeTab="6"/>
  </bookViews>
  <sheets>
    <sheet name="Демография-7 мес-19 " sheetId="1" r:id="rId1"/>
    <sheet name="по класс бол" sheetId="6" r:id="rId2"/>
    <sheet name="по класс бол-2" sheetId="4" r:id="rId3"/>
    <sheet name="по кл бол, трудосп. нас." sheetId="7" r:id="rId4"/>
    <sheet name="по кл бол, трудосп нас.-2" sheetId="5" r:id="rId5"/>
    <sheet name="травмы" sheetId="3" r:id="rId6"/>
    <sheet name="травмы-2" sheetId="2" r:id="rId7"/>
  </sheets>
  <externalReferences>
    <externalReference r:id="rId8"/>
  </externalReferences>
  <definedNames>
    <definedName name="Excel_BuiltIn_Print_Area" localSheetId="3">'[1]тр-9 мес'!$A$1:$DH$150</definedName>
    <definedName name="Excel_BuiltIn_Print_Area_19" localSheetId="3">#N/A</definedName>
    <definedName name="Excel_BuiltIn_Print_Area_19">#REF!</definedName>
    <definedName name="Excel_BuiltIn_Print_Area_20" localSheetId="3">#N/A</definedName>
    <definedName name="Excel_BuiltIn_Print_Area_20">#REF!</definedName>
    <definedName name="Excel_BuiltIn_Print_Area_21" localSheetId="3">#N/A</definedName>
    <definedName name="Excel_BuiltIn_Print_Area_21">#REF!</definedName>
    <definedName name="Excel_BuiltIn_Print_Area_25" localSheetId="3">#N/A</definedName>
    <definedName name="Excel_BuiltIn_Print_Area_25">#REF!</definedName>
    <definedName name="Excel_BuiltIn_Print_Area_29" localSheetId="3">'[1]тр-9 мес'!$A$1:$DB$52</definedName>
    <definedName name="Excel_BuiltIn_Print_Area_29">#REF!</definedName>
    <definedName name="Excel_BuiltIn_Print_Area_32" localSheetId="3">#N/A</definedName>
    <definedName name="Excel_BuiltIn_Print_Area_32">#REF!</definedName>
    <definedName name="Excel_BuiltIn_Print_Area_33" localSheetId="3">#N/A</definedName>
    <definedName name="Excel_BuiltIn_Print_Area_33">#REF!</definedName>
    <definedName name="Excel_BuiltIn_Print_Area_8" localSheetId="3">#N/A</definedName>
    <definedName name="Excel_BuiltIn_Print_Area_8">#REF!</definedName>
    <definedName name="_xlnm.Print_Area" localSheetId="0">'Демография-7 мес-19 '!$A$1:$AD$38</definedName>
    <definedName name="_xlnm.Print_Area" localSheetId="3">'по кл бол, трудосп. нас.'!$A$1:$DI$150</definedName>
  </definedNames>
  <calcPr calcId="145621"/>
</workbook>
</file>

<file path=xl/calcChain.xml><?xml version="1.0" encoding="utf-8"?>
<calcChain xmlns="http://schemas.openxmlformats.org/spreadsheetml/2006/main">
  <c r="IV21" i="5" l="1"/>
  <c r="IU20" i="5"/>
  <c r="IU21" i="5" s="1"/>
  <c r="IT20" i="5"/>
  <c r="IT21" i="5" s="1"/>
  <c r="IS20" i="5"/>
  <c r="IS21" i="5" s="1"/>
  <c r="IR20" i="5"/>
  <c r="IR21" i="5" s="1"/>
  <c r="IQ20" i="5"/>
  <c r="IQ21" i="5" s="1"/>
  <c r="IP20" i="5"/>
  <c r="IP21" i="5" s="1"/>
  <c r="IO20" i="5"/>
  <c r="IO21" i="5" s="1"/>
  <c r="IN20" i="5"/>
  <c r="IN21" i="5" s="1"/>
  <c r="IM20" i="5"/>
  <c r="IM21" i="5" s="1"/>
  <c r="IL20" i="5"/>
  <c r="IL21" i="5" s="1"/>
  <c r="IK20" i="5"/>
  <c r="IK21" i="5" s="1"/>
  <c r="IJ20" i="5"/>
  <c r="IJ21" i="5" s="1"/>
  <c r="II20" i="5"/>
  <c r="II21" i="5" s="1"/>
  <c r="IH20" i="5"/>
  <c r="IH21" i="5" s="1"/>
  <c r="IG20" i="5"/>
  <c r="IG21" i="5" s="1"/>
  <c r="IF20" i="5"/>
  <c r="IF21" i="5" s="1"/>
  <c r="IE20" i="5"/>
  <c r="IE21" i="5" s="1"/>
  <c r="ID20" i="5"/>
  <c r="ID21" i="5" s="1"/>
  <c r="IC20" i="5"/>
  <c r="IC21" i="5" s="1"/>
  <c r="IB20" i="5"/>
  <c r="IB21" i="5" s="1"/>
  <c r="IA20" i="5"/>
  <c r="IA21" i="5" s="1"/>
  <c r="HZ20" i="5"/>
  <c r="HZ21" i="5" s="1"/>
  <c r="HY20" i="5"/>
  <c r="HY21" i="5" s="1"/>
  <c r="HX20" i="5"/>
  <c r="HX21" i="5" s="1"/>
  <c r="HW20" i="5"/>
  <c r="HW21" i="5" s="1"/>
  <c r="HV20" i="5"/>
  <c r="HV21" i="5" s="1"/>
  <c r="HU20" i="5"/>
  <c r="HU21" i="5" s="1"/>
  <c r="HT20" i="5"/>
  <c r="HT21" i="5" s="1"/>
  <c r="HS20" i="5"/>
  <c r="HS21" i="5" s="1"/>
  <c r="HR20" i="5"/>
  <c r="HR21" i="5" s="1"/>
  <c r="HQ20" i="5"/>
  <c r="HQ21" i="5" s="1"/>
  <c r="HP20" i="5"/>
  <c r="HP21" i="5" s="1"/>
  <c r="HO20" i="5"/>
  <c r="HO21" i="5" s="1"/>
  <c r="HN20" i="5"/>
  <c r="HN21" i="5" s="1"/>
  <c r="HM20" i="5"/>
  <c r="HM21" i="5" s="1"/>
  <c r="HL20" i="5"/>
  <c r="HL21" i="5" s="1"/>
  <c r="HK20" i="5"/>
  <c r="HK21" i="5" s="1"/>
  <c r="HJ20" i="5"/>
  <c r="HJ21" i="5" s="1"/>
  <c r="HI20" i="5"/>
  <c r="HI21" i="5" s="1"/>
  <c r="HH20" i="5"/>
  <c r="HH21" i="5" s="1"/>
  <c r="HG20" i="5"/>
  <c r="HG21" i="5" s="1"/>
  <c r="HF20" i="5"/>
  <c r="HF21" i="5" s="1"/>
  <c r="HE20" i="5"/>
  <c r="HE21" i="5" s="1"/>
  <c r="HD20" i="5"/>
  <c r="HD21" i="5" s="1"/>
  <c r="HC20" i="5"/>
  <c r="HC21" i="5" s="1"/>
  <c r="HB20" i="5"/>
  <c r="HB21" i="5" s="1"/>
  <c r="HA20" i="5"/>
  <c r="HA21" i="5" s="1"/>
  <c r="GZ20" i="5"/>
  <c r="GZ21" i="5" s="1"/>
  <c r="GY20" i="5"/>
  <c r="GY21" i="5" s="1"/>
  <c r="GX20" i="5"/>
  <c r="GX21" i="5" s="1"/>
  <c r="GW20" i="5"/>
  <c r="GW21" i="5" s="1"/>
  <c r="GV20" i="5"/>
  <c r="GV21" i="5" s="1"/>
  <c r="GU20" i="5"/>
  <c r="GU21" i="5" s="1"/>
  <c r="GT20" i="5"/>
  <c r="GT21" i="5" s="1"/>
  <c r="GS20" i="5"/>
  <c r="GS21" i="5" s="1"/>
  <c r="GR20" i="5"/>
  <c r="GR21" i="5" s="1"/>
  <c r="GQ20" i="5"/>
  <c r="GQ21" i="5" s="1"/>
  <c r="GP20" i="5"/>
  <c r="GP21" i="5" s="1"/>
  <c r="GO20" i="5"/>
  <c r="GO21" i="5" s="1"/>
  <c r="GN20" i="5"/>
  <c r="GN21" i="5" s="1"/>
  <c r="GM20" i="5"/>
  <c r="GM21" i="5" s="1"/>
  <c r="GL20" i="5"/>
  <c r="GL21" i="5" s="1"/>
  <c r="GK20" i="5"/>
  <c r="GK21" i="5" s="1"/>
  <c r="GJ20" i="5"/>
  <c r="GJ21" i="5" s="1"/>
  <c r="GI20" i="5"/>
  <c r="GI21" i="5" s="1"/>
  <c r="GH20" i="5"/>
  <c r="GH21" i="5" s="1"/>
  <c r="GG20" i="5"/>
  <c r="GG21" i="5" s="1"/>
  <c r="GF20" i="5"/>
  <c r="GF21" i="5" s="1"/>
  <c r="GE20" i="5"/>
  <c r="GE21" i="5" s="1"/>
  <c r="GD20" i="5"/>
  <c r="GD21" i="5" s="1"/>
  <c r="GC20" i="5"/>
  <c r="GC21" i="5" s="1"/>
  <c r="GB20" i="5"/>
  <c r="GB21" i="5" s="1"/>
  <c r="GA20" i="5"/>
  <c r="GA21" i="5" s="1"/>
  <c r="FZ20" i="5"/>
  <c r="FZ21" i="5" s="1"/>
  <c r="FY20" i="5"/>
  <c r="FY21" i="5" s="1"/>
  <c r="FX20" i="5"/>
  <c r="FX21" i="5" s="1"/>
  <c r="FW20" i="5"/>
  <c r="FW21" i="5" s="1"/>
  <c r="FV20" i="5"/>
  <c r="FV21" i="5" s="1"/>
  <c r="FU20" i="5"/>
  <c r="FU21" i="5" s="1"/>
  <c r="FT20" i="5"/>
  <c r="FT21" i="5" s="1"/>
  <c r="FS20" i="5"/>
  <c r="FS21" i="5" s="1"/>
  <c r="FR20" i="5"/>
  <c r="FR21" i="5" s="1"/>
  <c r="FQ20" i="5"/>
  <c r="FQ21" i="5" s="1"/>
  <c r="FP20" i="5"/>
  <c r="FP21" i="5" s="1"/>
  <c r="FO20" i="5"/>
  <c r="FO21" i="5" s="1"/>
  <c r="FN20" i="5"/>
  <c r="FN21" i="5" s="1"/>
  <c r="FM20" i="5"/>
  <c r="FM21" i="5" s="1"/>
  <c r="FL20" i="5"/>
  <c r="FL21" i="5" s="1"/>
  <c r="FK20" i="5"/>
  <c r="FK21" i="5" s="1"/>
  <c r="FJ20" i="5"/>
  <c r="FJ21" i="5" s="1"/>
  <c r="FI20" i="5"/>
  <c r="FI21" i="5" s="1"/>
  <c r="FH20" i="5"/>
  <c r="FH21" i="5" s="1"/>
  <c r="FG20" i="5"/>
  <c r="FG21" i="5" s="1"/>
  <c r="FF20" i="5"/>
  <c r="FF21" i="5" s="1"/>
  <c r="FE20" i="5"/>
  <c r="FE21" i="5" s="1"/>
  <c r="FD20" i="5"/>
  <c r="FD21" i="5" s="1"/>
  <c r="FC20" i="5"/>
  <c r="FC21" i="5" s="1"/>
  <c r="FB20" i="5"/>
  <c r="FB21" i="5" s="1"/>
  <c r="FA20" i="5"/>
  <c r="FA21" i="5" s="1"/>
  <c r="EZ20" i="5"/>
  <c r="EZ21" i="5" s="1"/>
  <c r="EY20" i="5"/>
  <c r="EY21" i="5" s="1"/>
  <c r="EX20" i="5"/>
  <c r="EX21" i="5" s="1"/>
  <c r="EW20" i="5"/>
  <c r="EW21" i="5" s="1"/>
  <c r="EV20" i="5"/>
  <c r="EV21" i="5" s="1"/>
  <c r="EU20" i="5"/>
  <c r="EU21" i="5" s="1"/>
  <c r="ET20" i="5"/>
  <c r="ET21" i="5" s="1"/>
  <c r="ES20" i="5"/>
  <c r="ES21" i="5" s="1"/>
  <c r="ER20" i="5"/>
  <c r="ER21" i="5" s="1"/>
  <c r="EQ20" i="5"/>
  <c r="EQ21" i="5" s="1"/>
  <c r="EP20" i="5"/>
  <c r="EP21" i="5" s="1"/>
  <c r="EO20" i="5"/>
  <c r="EO21" i="5" s="1"/>
  <c r="EN20" i="5"/>
  <c r="EN21" i="5" s="1"/>
  <c r="EM20" i="5"/>
  <c r="EM21" i="5" s="1"/>
  <c r="EL20" i="5"/>
  <c r="EL21" i="5" s="1"/>
  <c r="EK20" i="5"/>
  <c r="EK21" i="5" s="1"/>
  <c r="EJ20" i="5"/>
  <c r="EJ21" i="5" s="1"/>
  <c r="EI20" i="5"/>
  <c r="EI21" i="5" s="1"/>
  <c r="EH20" i="5"/>
  <c r="EH21" i="5" s="1"/>
  <c r="EG20" i="5"/>
  <c r="EG21" i="5" s="1"/>
  <c r="EF20" i="5"/>
  <c r="EF21" i="5" s="1"/>
  <c r="EE20" i="5"/>
  <c r="EE21" i="5" s="1"/>
  <c r="ED20" i="5"/>
  <c r="ED21" i="5" s="1"/>
  <c r="EC20" i="5"/>
  <c r="EC21" i="5" s="1"/>
  <c r="EB20" i="5"/>
  <c r="EB21" i="5" s="1"/>
  <c r="EA20" i="5"/>
  <c r="EA21" i="5" s="1"/>
  <c r="DZ20" i="5"/>
  <c r="DZ21" i="5" s="1"/>
  <c r="DY20" i="5"/>
  <c r="DY21" i="5" s="1"/>
  <c r="DX20" i="5"/>
  <c r="DX21" i="5" s="1"/>
  <c r="DW20" i="5"/>
  <c r="DW21" i="5" s="1"/>
  <c r="DV20" i="5"/>
  <c r="DV21" i="5" s="1"/>
  <c r="DU20" i="5"/>
  <c r="DU21" i="5" s="1"/>
  <c r="DT20" i="5"/>
  <c r="DT21" i="5" s="1"/>
  <c r="DS20" i="5"/>
  <c r="DS21" i="5" s="1"/>
  <c r="DR20" i="5"/>
  <c r="DR21" i="5" s="1"/>
  <c r="DQ20" i="5"/>
  <c r="DQ21" i="5" s="1"/>
  <c r="DP20" i="5"/>
  <c r="DP21" i="5" s="1"/>
  <c r="DO20" i="5"/>
  <c r="DO21" i="5" s="1"/>
  <c r="DN20" i="5"/>
  <c r="DN21" i="5" s="1"/>
  <c r="DM20" i="5"/>
  <c r="DM21" i="5" s="1"/>
  <c r="DL20" i="5"/>
  <c r="DL21" i="5" s="1"/>
  <c r="DK20" i="5"/>
  <c r="DK21" i="5" s="1"/>
  <c r="DJ20" i="5"/>
  <c r="DJ21" i="5" s="1"/>
  <c r="DI20" i="5"/>
  <c r="DI21" i="5" s="1"/>
  <c r="DH20" i="5"/>
  <c r="DH21" i="5" s="1"/>
  <c r="DG20" i="5"/>
  <c r="DG21" i="5" s="1"/>
  <c r="DF20" i="5"/>
  <c r="DF21" i="5" s="1"/>
  <c r="DE20" i="5"/>
  <c r="DE21" i="5" s="1"/>
  <c r="DD20" i="5"/>
  <c r="DD21" i="5" s="1"/>
  <c r="DC20" i="5"/>
  <c r="DC21" i="5" s="1"/>
  <c r="DB20" i="5"/>
  <c r="DB21" i="5" s="1"/>
  <c r="DA20" i="5"/>
  <c r="DA21" i="5" s="1"/>
  <c r="CZ20" i="5"/>
  <c r="CZ21" i="5" s="1"/>
  <c r="CY20" i="5"/>
  <c r="CY21" i="5" s="1"/>
  <c r="CX20" i="5"/>
  <c r="CX21" i="5" s="1"/>
  <c r="CW20" i="5"/>
  <c r="CW21" i="5" s="1"/>
  <c r="CV20" i="5"/>
  <c r="CV21" i="5" s="1"/>
  <c r="CU20" i="5"/>
  <c r="CU21" i="5" s="1"/>
  <c r="CT20" i="5"/>
  <c r="CT21" i="5" s="1"/>
  <c r="IV24" i="7"/>
  <c r="IU24" i="7"/>
  <c r="IR24" i="7"/>
  <c r="IN24" i="7"/>
  <c r="IJ24" i="7"/>
  <c r="IF24" i="7"/>
  <c r="IB24" i="7"/>
  <c r="HX24" i="7"/>
  <c r="HT24" i="7"/>
  <c r="HP24" i="7"/>
  <c r="HL24" i="7"/>
  <c r="HH24" i="7"/>
  <c r="HD24" i="7"/>
  <c r="GZ24" i="7"/>
  <c r="GV24" i="7"/>
  <c r="GR24" i="7"/>
  <c r="GN24" i="7"/>
  <c r="GJ24" i="7"/>
  <c r="GF24" i="7"/>
  <c r="GB24" i="7"/>
  <c r="FX24" i="7"/>
  <c r="FT24" i="7"/>
  <c r="FP24" i="7"/>
  <c r="FL24" i="7"/>
  <c r="FH24" i="7"/>
  <c r="FD24" i="7"/>
  <c r="EZ24" i="7"/>
  <c r="EV24" i="7"/>
  <c r="ER24" i="7"/>
  <c r="EN24" i="7"/>
  <c r="EJ24" i="7"/>
  <c r="EF24" i="7"/>
  <c r="EB24" i="7"/>
  <c r="DX24" i="7"/>
  <c r="DT24" i="7"/>
  <c r="DP24" i="7"/>
  <c r="DL24" i="7"/>
  <c r="DH24" i="7"/>
  <c r="DD24" i="7"/>
  <c r="CZ24" i="7"/>
  <c r="CV24" i="7"/>
  <c r="CR24" i="7"/>
  <c r="CN24" i="7"/>
  <c r="CJ24" i="7"/>
  <c r="CF24" i="7"/>
  <c r="CB24" i="7"/>
  <c r="BX24" i="7"/>
  <c r="BT24" i="7"/>
  <c r="BP24" i="7"/>
  <c r="BL24" i="7"/>
  <c r="BH24" i="7"/>
  <c r="BD24" i="7"/>
  <c r="AZ24" i="7"/>
  <c r="AV24" i="7"/>
  <c r="AR24" i="7"/>
  <c r="AN24" i="7"/>
  <c r="AJ24" i="7"/>
  <c r="AF24" i="7"/>
  <c r="AB24" i="7"/>
  <c r="X24" i="7"/>
  <c r="IV23" i="7"/>
  <c r="IU23" i="7"/>
  <c r="IT23" i="7"/>
  <c r="IP23" i="7"/>
  <c r="ID23" i="7"/>
  <c r="HZ23" i="7"/>
  <c r="HN23" i="7"/>
  <c r="HJ23" i="7"/>
  <c r="GX23" i="7"/>
  <c r="GT23" i="7"/>
  <c r="GH23" i="7"/>
  <c r="GD23" i="7"/>
  <c r="FR23" i="7"/>
  <c r="FN23" i="7"/>
  <c r="FD23" i="7"/>
  <c r="FA23" i="7"/>
  <c r="EV23" i="7"/>
  <c r="ES23" i="7"/>
  <c r="EP23" i="7"/>
  <c r="EN23" i="7"/>
  <c r="EJ23" i="7"/>
  <c r="EH23" i="7"/>
  <c r="EF23" i="7"/>
  <c r="EB23" i="7"/>
  <c r="DZ23" i="7"/>
  <c r="DX23" i="7"/>
  <c r="DT23" i="7"/>
  <c r="DR23" i="7"/>
  <c r="DP23" i="7"/>
  <c r="DL23" i="7"/>
  <c r="DJ23" i="7"/>
  <c r="DH23" i="7"/>
  <c r="DD23" i="7"/>
  <c r="DB23" i="7"/>
  <c r="CZ23" i="7"/>
  <c r="CV23" i="7"/>
  <c r="CT23" i="7"/>
  <c r="CR23" i="7"/>
  <c r="CN23" i="7"/>
  <c r="CL23" i="7"/>
  <c r="CJ23" i="7"/>
  <c r="CF23" i="7"/>
  <c r="CD23" i="7"/>
  <c r="CB23" i="7"/>
  <c r="BX23" i="7"/>
  <c r="BV23" i="7"/>
  <c r="BT23" i="7"/>
  <c r="BP23" i="7"/>
  <c r="BN23" i="7"/>
  <c r="BL23" i="7"/>
  <c r="BH23" i="7"/>
  <c r="BF23" i="7"/>
  <c r="BD23" i="7"/>
  <c r="AZ23" i="7"/>
  <c r="AX23" i="7"/>
  <c r="AV23" i="7"/>
  <c r="AR23" i="7"/>
  <c r="AP23" i="7"/>
  <c r="AN23" i="7"/>
  <c r="AJ23" i="7"/>
  <c r="AH23" i="7"/>
  <c r="AF23" i="7"/>
  <c r="AB23" i="7"/>
  <c r="Z23" i="7"/>
  <c r="X23" i="7"/>
  <c r="IT20" i="7"/>
  <c r="IS20" i="7"/>
  <c r="IR20" i="7"/>
  <c r="IQ20" i="7"/>
  <c r="IP20" i="7"/>
  <c r="IO20" i="7"/>
  <c r="IN20" i="7"/>
  <c r="IM20" i="7"/>
  <c r="IL20" i="7"/>
  <c r="IK20" i="7"/>
  <c r="IJ20" i="7"/>
  <c r="II20" i="7"/>
  <c r="IH20" i="7"/>
  <c r="IG20" i="7"/>
  <c r="IF20" i="7"/>
  <c r="IE20" i="7"/>
  <c r="ID20" i="7"/>
  <c r="IC20" i="7"/>
  <c r="IB20" i="7"/>
  <c r="IA20" i="7"/>
  <c r="HZ20" i="7"/>
  <c r="HY20" i="7"/>
  <c r="HX20" i="7"/>
  <c r="HW20" i="7"/>
  <c r="HV20" i="7"/>
  <c r="HU20" i="7"/>
  <c r="HT20" i="7"/>
  <c r="HS20" i="7"/>
  <c r="HR20" i="7"/>
  <c r="HQ20" i="7"/>
  <c r="HP20" i="7"/>
  <c r="HO20" i="7"/>
  <c r="HN20" i="7"/>
  <c r="HM20" i="7"/>
  <c r="HL20" i="7"/>
  <c r="HK20" i="7"/>
  <c r="HJ20" i="7"/>
  <c r="HI20" i="7"/>
  <c r="HH20" i="7"/>
  <c r="HG20" i="7"/>
  <c r="HF20" i="7"/>
  <c r="HE20" i="7"/>
  <c r="HD20" i="7"/>
  <c r="HC20" i="7"/>
  <c r="HB20" i="7"/>
  <c r="HA20" i="7"/>
  <c r="GZ20" i="7"/>
  <c r="GY20" i="7"/>
  <c r="GX20" i="7"/>
  <c r="GW20" i="7"/>
  <c r="GV20" i="7"/>
  <c r="GU20" i="7"/>
  <c r="GT20" i="7"/>
  <c r="GS20" i="7"/>
  <c r="GR20" i="7"/>
  <c r="GQ20" i="7"/>
  <c r="GP20" i="7"/>
  <c r="GO20" i="7"/>
  <c r="GN20" i="7"/>
  <c r="GM20" i="7"/>
  <c r="GL20" i="7"/>
  <c r="GK20" i="7"/>
  <c r="GJ20" i="7"/>
  <c r="GI20" i="7"/>
  <c r="GH20" i="7"/>
  <c r="GG20" i="7"/>
  <c r="GF20" i="7"/>
  <c r="GE20" i="7"/>
  <c r="GD20" i="7"/>
  <c r="GC20" i="7"/>
  <c r="GB20" i="7"/>
  <c r="GA20" i="7"/>
  <c r="FZ20" i="7"/>
  <c r="FY20" i="7"/>
  <c r="FX20" i="7"/>
  <c r="FW20" i="7"/>
  <c r="FV20" i="7"/>
  <c r="FU20" i="7"/>
  <c r="FT20" i="7"/>
  <c r="FS20" i="7"/>
  <c r="FR20" i="7"/>
  <c r="FQ20" i="7"/>
  <c r="FP20" i="7"/>
  <c r="FO20" i="7"/>
  <c r="FN20" i="7"/>
  <c r="FM20" i="7"/>
  <c r="FL20" i="7"/>
  <c r="FK20" i="7"/>
  <c r="FJ20" i="7"/>
  <c r="FI20" i="7"/>
  <c r="FH20" i="7"/>
  <c r="FG20" i="7"/>
  <c r="FF20" i="7"/>
  <c r="FE20" i="7"/>
  <c r="FD20" i="7"/>
  <c r="FC20" i="7"/>
  <c r="FB20" i="7"/>
  <c r="FA20" i="7"/>
  <c r="EZ20" i="7"/>
  <c r="EY20" i="7"/>
  <c r="EX20" i="7"/>
  <c r="EW20" i="7"/>
  <c r="EV20" i="7"/>
  <c r="EU20" i="7"/>
  <c r="ET20" i="7"/>
  <c r="ES20" i="7"/>
  <c r="ER20" i="7"/>
  <c r="EQ20" i="7"/>
  <c r="EP20" i="7"/>
  <c r="EO20" i="7"/>
  <c r="EN20" i="7"/>
  <c r="EM20" i="7"/>
  <c r="EL20" i="7"/>
  <c r="EK20" i="7"/>
  <c r="EJ20" i="7"/>
  <c r="EI20" i="7"/>
  <c r="EH20" i="7"/>
  <c r="EG20" i="7"/>
  <c r="EF20" i="7"/>
  <c r="EE20" i="7"/>
  <c r="ED20" i="7"/>
  <c r="EC20" i="7"/>
  <c r="EB20" i="7"/>
  <c r="EA20" i="7"/>
  <c r="DZ20" i="7"/>
  <c r="DY20" i="7"/>
  <c r="DX20" i="7"/>
  <c r="DW20" i="7"/>
  <c r="DV20" i="7"/>
  <c r="DU20" i="7"/>
  <c r="DT20" i="7"/>
  <c r="DS20" i="7"/>
  <c r="DR20" i="7"/>
  <c r="DQ20" i="7"/>
  <c r="DP20" i="7"/>
  <c r="DO20" i="7"/>
  <c r="DN20" i="7"/>
  <c r="DM20" i="7"/>
  <c r="DL20" i="7"/>
  <c r="DK20" i="7"/>
  <c r="DJ20" i="7"/>
  <c r="DI20" i="7"/>
  <c r="DH20" i="7"/>
  <c r="DG20" i="7"/>
  <c r="DF20" i="7"/>
  <c r="DE20" i="7"/>
  <c r="DD20" i="7"/>
  <c r="DC20" i="7"/>
  <c r="DB20" i="7"/>
  <c r="DA20" i="7"/>
  <c r="CZ20" i="7"/>
  <c r="CY20" i="7"/>
  <c r="CX20" i="7"/>
  <c r="CW20" i="7"/>
  <c r="CV20" i="7"/>
  <c r="CU20" i="7"/>
  <c r="CT20" i="7"/>
  <c r="CS20" i="7"/>
  <c r="CR20" i="7"/>
  <c r="CQ20" i="7"/>
  <c r="CP20" i="7"/>
  <c r="CO20" i="7"/>
  <c r="CN20" i="7"/>
  <c r="CM20" i="7"/>
  <c r="CL20" i="7"/>
  <c r="CK20" i="7"/>
  <c r="CJ20" i="7"/>
  <c r="CI20" i="7"/>
  <c r="CH20" i="7"/>
  <c r="CG20" i="7"/>
  <c r="CF20" i="7"/>
  <c r="CE20" i="7"/>
  <c r="CD20" i="7"/>
  <c r="CC20" i="7"/>
  <c r="CB20" i="7"/>
  <c r="CA20" i="7"/>
  <c r="BZ20" i="7"/>
  <c r="BY20" i="7"/>
  <c r="BX20" i="7"/>
  <c r="BW20" i="7"/>
  <c r="BV20" i="7"/>
  <c r="BU20" i="7"/>
  <c r="BT20" i="7"/>
  <c r="BS20" i="7"/>
  <c r="BR20" i="7"/>
  <c r="BQ20" i="7"/>
  <c r="BP20" i="7"/>
  <c r="BO20" i="7"/>
  <c r="BN20" i="7"/>
  <c r="BM20" i="7"/>
  <c r="BL20" i="7"/>
  <c r="BK20" i="7"/>
  <c r="BJ20" i="7"/>
  <c r="BI20" i="7"/>
  <c r="BH20" i="7"/>
  <c r="BG20" i="7"/>
  <c r="BF20" i="7"/>
  <c r="BE20" i="7"/>
  <c r="BD20" i="7"/>
  <c r="BC20" i="7"/>
  <c r="BB20" i="7"/>
  <c r="BA20" i="7"/>
  <c r="AZ20" i="7"/>
  <c r="AY20" i="7"/>
  <c r="AX20" i="7"/>
  <c r="AW20" i="7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IU19" i="7"/>
  <c r="IT24" i="7" s="1"/>
  <c r="IT19" i="7"/>
  <c r="IS19" i="7"/>
  <c r="IR23" i="7" s="1"/>
  <c r="IR19" i="7"/>
  <c r="IQ19" i="7"/>
  <c r="IP24" i="7" s="1"/>
  <c r="IP19" i="7"/>
  <c r="IO19" i="7"/>
  <c r="IN23" i="7" s="1"/>
  <c r="IN19" i="7"/>
  <c r="IM19" i="7"/>
  <c r="IL24" i="7" s="1"/>
  <c r="IL19" i="7"/>
  <c r="IK19" i="7"/>
  <c r="IJ23" i="7" s="1"/>
  <c r="IJ19" i="7"/>
  <c r="II19" i="7"/>
  <c r="IH24" i="7" s="1"/>
  <c r="IH19" i="7"/>
  <c r="IG19" i="7"/>
  <c r="IF23" i="7" s="1"/>
  <c r="IF19" i="7"/>
  <c r="IE19" i="7"/>
  <c r="ID24" i="7" s="1"/>
  <c r="ID19" i="7"/>
  <c r="IC19" i="7"/>
  <c r="IB23" i="7" s="1"/>
  <c r="IB19" i="7"/>
  <c r="IA19" i="7"/>
  <c r="HZ24" i="7" s="1"/>
  <c r="HZ19" i="7"/>
  <c r="HY19" i="7"/>
  <c r="HX23" i="7" s="1"/>
  <c r="HX19" i="7"/>
  <c r="HW19" i="7"/>
  <c r="HV24" i="7" s="1"/>
  <c r="HV19" i="7"/>
  <c r="HU19" i="7"/>
  <c r="HT23" i="7" s="1"/>
  <c r="HT19" i="7"/>
  <c r="HS19" i="7"/>
  <c r="HR24" i="7" s="1"/>
  <c r="HR19" i="7"/>
  <c r="HQ19" i="7"/>
  <c r="HP23" i="7" s="1"/>
  <c r="HP19" i="7"/>
  <c r="HO19" i="7"/>
  <c r="HN24" i="7" s="1"/>
  <c r="HN19" i="7"/>
  <c r="HM19" i="7"/>
  <c r="HL23" i="7" s="1"/>
  <c r="HL19" i="7"/>
  <c r="HK19" i="7"/>
  <c r="HJ24" i="7" s="1"/>
  <c r="HJ19" i="7"/>
  <c r="HI19" i="7"/>
  <c r="HH23" i="7" s="1"/>
  <c r="HH19" i="7"/>
  <c r="HG19" i="7"/>
  <c r="HF24" i="7" s="1"/>
  <c r="HF19" i="7"/>
  <c r="HE19" i="7"/>
  <c r="HD23" i="7" s="1"/>
  <c r="HD19" i="7"/>
  <c r="HC19" i="7"/>
  <c r="HB24" i="7" s="1"/>
  <c r="HB19" i="7"/>
  <c r="HA19" i="7"/>
  <c r="GZ23" i="7" s="1"/>
  <c r="GZ19" i="7"/>
  <c r="GY19" i="7"/>
  <c r="GX24" i="7" s="1"/>
  <c r="GX19" i="7"/>
  <c r="GW19" i="7"/>
  <c r="GV23" i="7" s="1"/>
  <c r="GV19" i="7"/>
  <c r="GU19" i="7"/>
  <c r="GT24" i="7" s="1"/>
  <c r="GT19" i="7"/>
  <c r="GS19" i="7"/>
  <c r="GR23" i="7" s="1"/>
  <c r="GR19" i="7"/>
  <c r="GQ19" i="7"/>
  <c r="GP24" i="7" s="1"/>
  <c r="GP19" i="7"/>
  <c r="GO19" i="7"/>
  <c r="GN23" i="7" s="1"/>
  <c r="GN19" i="7"/>
  <c r="GM19" i="7"/>
  <c r="GL24" i="7" s="1"/>
  <c r="GL19" i="7"/>
  <c r="GK19" i="7"/>
  <c r="GJ23" i="7" s="1"/>
  <c r="GJ19" i="7"/>
  <c r="GI19" i="7"/>
  <c r="GH24" i="7" s="1"/>
  <c r="GH19" i="7"/>
  <c r="GG19" i="7"/>
  <c r="GF23" i="7" s="1"/>
  <c r="GF19" i="7"/>
  <c r="GE19" i="7"/>
  <c r="GD24" i="7" s="1"/>
  <c r="GD19" i="7"/>
  <c r="GC19" i="7"/>
  <c r="GB23" i="7" s="1"/>
  <c r="GB19" i="7"/>
  <c r="GA19" i="7"/>
  <c r="FZ24" i="7" s="1"/>
  <c r="FZ19" i="7"/>
  <c r="FY19" i="7"/>
  <c r="FX23" i="7" s="1"/>
  <c r="FX19" i="7"/>
  <c r="FW19" i="7"/>
  <c r="FV24" i="7" s="1"/>
  <c r="FV19" i="7"/>
  <c r="FU19" i="7"/>
  <c r="FT23" i="7" s="1"/>
  <c r="FT19" i="7"/>
  <c r="FS19" i="7"/>
  <c r="FR24" i="7" s="1"/>
  <c r="FR19" i="7"/>
  <c r="FQ19" i="7"/>
  <c r="FP23" i="7" s="1"/>
  <c r="FP19" i="7"/>
  <c r="FO19" i="7"/>
  <c r="FN24" i="7" s="1"/>
  <c r="FN19" i="7"/>
  <c r="FM19" i="7"/>
  <c r="FL23" i="7" s="1"/>
  <c r="FL19" i="7"/>
  <c r="FK19" i="7"/>
  <c r="FJ24" i="7" s="1"/>
  <c r="FJ19" i="7"/>
  <c r="FI19" i="7"/>
  <c r="FH23" i="7" s="1"/>
  <c r="FH19" i="7"/>
  <c r="FG19" i="7"/>
  <c r="FF24" i="7" s="1"/>
  <c r="FF19" i="7"/>
  <c r="FE19" i="7"/>
  <c r="FD19" i="7"/>
  <c r="FC19" i="7"/>
  <c r="FB19" i="7"/>
  <c r="FA24" i="7" s="1"/>
  <c r="FA19" i="7"/>
  <c r="EZ23" i="7" s="1"/>
  <c r="EZ19" i="7"/>
  <c r="EY19" i="7"/>
  <c r="EX24" i="7" s="1"/>
  <c r="EX19" i="7"/>
  <c r="EW19" i="7"/>
  <c r="EV19" i="7"/>
  <c r="EU19" i="7"/>
  <c r="ET19" i="7"/>
  <c r="ES24" i="7" s="1"/>
  <c r="ES19" i="7"/>
  <c r="ER23" i="7" s="1"/>
  <c r="ER19" i="7"/>
  <c r="EQ19" i="7"/>
  <c r="EP24" i="7" s="1"/>
  <c r="EP19" i="7"/>
  <c r="EO19" i="7"/>
  <c r="EN19" i="7"/>
  <c r="EM19" i="7"/>
  <c r="EL24" i="7" s="1"/>
  <c r="EL19" i="7"/>
  <c r="EK19" i="7"/>
  <c r="EJ19" i="7"/>
  <c r="EI19" i="7"/>
  <c r="EH24" i="7" s="1"/>
  <c r="EH19" i="7"/>
  <c r="EG19" i="7"/>
  <c r="EF19" i="7"/>
  <c r="EE19" i="7"/>
  <c r="ED24" i="7" s="1"/>
  <c r="ED19" i="7"/>
  <c r="EC19" i="7"/>
  <c r="EB19" i="7"/>
  <c r="EA19" i="7"/>
  <c r="DZ24" i="7" s="1"/>
  <c r="DZ19" i="7"/>
  <c r="DY19" i="7"/>
  <c r="DX19" i="7"/>
  <c r="DW19" i="7"/>
  <c r="DV24" i="7" s="1"/>
  <c r="DV19" i="7"/>
  <c r="DU19" i="7"/>
  <c r="DT19" i="7"/>
  <c r="DS19" i="7"/>
  <c r="DR24" i="7" s="1"/>
  <c r="DR19" i="7"/>
  <c r="DQ19" i="7"/>
  <c r="DP19" i="7"/>
  <c r="DO19" i="7"/>
  <c r="DN24" i="7" s="1"/>
  <c r="DN19" i="7"/>
  <c r="DM19" i="7"/>
  <c r="DL19" i="7"/>
  <c r="DK19" i="7"/>
  <c r="DJ24" i="7" s="1"/>
  <c r="DJ19" i="7"/>
  <c r="DI19" i="7"/>
  <c r="DH19" i="7"/>
  <c r="DG19" i="7"/>
  <c r="DF24" i="7" s="1"/>
  <c r="DF19" i="7"/>
  <c r="DE19" i="7"/>
  <c r="DD19" i="7"/>
  <c r="DC19" i="7"/>
  <c r="DB24" i="7" s="1"/>
  <c r="DB19" i="7"/>
  <c r="DA19" i="7"/>
  <c r="CZ19" i="7"/>
  <c r="CY19" i="7"/>
  <c r="CX24" i="7" s="1"/>
  <c r="CX19" i="7"/>
  <c r="CW19" i="7"/>
  <c r="CV19" i="7"/>
  <c r="CU19" i="7"/>
  <c r="CT24" i="7" s="1"/>
  <c r="CT19" i="7"/>
  <c r="CS19" i="7"/>
  <c r="CR19" i="7"/>
  <c r="CQ19" i="7"/>
  <c r="CP24" i="7" s="1"/>
  <c r="CP19" i="7"/>
  <c r="CO19" i="7"/>
  <c r="CN19" i="7"/>
  <c r="CM19" i="7"/>
  <c r="CL24" i="7" s="1"/>
  <c r="CL19" i="7"/>
  <c r="CK19" i="7"/>
  <c r="CJ19" i="7"/>
  <c r="CI19" i="7"/>
  <c r="CH24" i="7" s="1"/>
  <c r="CH19" i="7"/>
  <c r="CG19" i="7"/>
  <c r="CF19" i="7"/>
  <c r="CE19" i="7"/>
  <c r="CD24" i="7" s="1"/>
  <c r="CD19" i="7"/>
  <c r="CC19" i="7"/>
  <c r="CB19" i="7"/>
  <c r="CA19" i="7"/>
  <c r="BZ24" i="7" s="1"/>
  <c r="BZ19" i="7"/>
  <c r="BY19" i="7"/>
  <c r="BX19" i="7"/>
  <c r="BW19" i="7"/>
  <c r="BV24" i="7" s="1"/>
  <c r="BV19" i="7"/>
  <c r="BU19" i="7"/>
  <c r="BT19" i="7"/>
  <c r="BS19" i="7"/>
  <c r="BR24" i="7" s="1"/>
  <c r="BR19" i="7"/>
  <c r="BQ19" i="7"/>
  <c r="BP19" i="7"/>
  <c r="BO19" i="7"/>
  <c r="BN24" i="7" s="1"/>
  <c r="BN19" i="7"/>
  <c r="BM19" i="7"/>
  <c r="BL19" i="7"/>
  <c r="BK19" i="7"/>
  <c r="BJ24" i="7" s="1"/>
  <c r="BJ19" i="7"/>
  <c r="BI19" i="7"/>
  <c r="BH19" i="7"/>
  <c r="BG19" i="7"/>
  <c r="BF24" i="7" s="1"/>
  <c r="BF19" i="7"/>
  <c r="BE19" i="7"/>
  <c r="BD19" i="7"/>
  <c r="BC19" i="7"/>
  <c r="BB24" i="7" s="1"/>
  <c r="BB19" i="7"/>
  <c r="BA19" i="7"/>
  <c r="AZ19" i="7"/>
  <c r="AY19" i="7"/>
  <c r="AX24" i="7" s="1"/>
  <c r="AX19" i="7"/>
  <c r="AW19" i="7"/>
  <c r="AV19" i="7"/>
  <c r="AU19" i="7"/>
  <c r="AT24" i="7" s="1"/>
  <c r="AT19" i="7"/>
  <c r="AS19" i="7"/>
  <c r="AR19" i="7"/>
  <c r="AQ19" i="7"/>
  <c r="AP24" i="7" s="1"/>
  <c r="AP19" i="7"/>
  <c r="AO19" i="7"/>
  <c r="AN19" i="7"/>
  <c r="AM19" i="7"/>
  <c r="AL24" i="7" s="1"/>
  <c r="AL19" i="7"/>
  <c r="AK19" i="7"/>
  <c r="AJ19" i="7"/>
  <c r="AI19" i="7"/>
  <c r="AH24" i="7" s="1"/>
  <c r="AH19" i="7"/>
  <c r="AG19" i="7"/>
  <c r="AF19" i="7"/>
  <c r="AE19" i="7"/>
  <c r="AD24" i="7" s="1"/>
  <c r="AD19" i="7"/>
  <c r="AC19" i="7"/>
  <c r="AB19" i="7"/>
  <c r="AA19" i="7"/>
  <c r="Z24" i="7" s="1"/>
  <c r="Z19" i="7"/>
  <c r="Y19" i="7"/>
  <c r="X19" i="7"/>
  <c r="W19" i="7"/>
  <c r="V24" i="7" s="1"/>
  <c r="V19" i="7"/>
  <c r="U17" i="7"/>
  <c r="U19" i="7" s="1"/>
  <c r="U15" i="7"/>
  <c r="W24" i="7" l="1"/>
  <c r="W23" i="7"/>
  <c r="AE24" i="7"/>
  <c r="AE23" i="7"/>
  <c r="AQ24" i="7"/>
  <c r="AQ23" i="7"/>
  <c r="AY24" i="7"/>
  <c r="AY23" i="7"/>
  <c r="BG24" i="7"/>
  <c r="BG23" i="7"/>
  <c r="BO24" i="7"/>
  <c r="BO23" i="7"/>
  <c r="BS24" i="7"/>
  <c r="BS23" i="7"/>
  <c r="CA24" i="7"/>
  <c r="CA23" i="7"/>
  <c r="CI24" i="7"/>
  <c r="CI23" i="7"/>
  <c r="CQ24" i="7"/>
  <c r="CQ23" i="7"/>
  <c r="DC24" i="7"/>
  <c r="DC23" i="7"/>
  <c r="DK24" i="7"/>
  <c r="DK23" i="7"/>
  <c r="DS24" i="7"/>
  <c r="DS23" i="7"/>
  <c r="DW24" i="7"/>
  <c r="DW23" i="7"/>
  <c r="EE24" i="7"/>
  <c r="EE23" i="7"/>
  <c r="EM24" i="7"/>
  <c r="EM23" i="7"/>
  <c r="EU24" i="7"/>
  <c r="EU23" i="7"/>
  <c r="FC24" i="7"/>
  <c r="FC23" i="7"/>
  <c r="FK24" i="7"/>
  <c r="FK23" i="7"/>
  <c r="FS24" i="7"/>
  <c r="FS23" i="7"/>
  <c r="GA24" i="7"/>
  <c r="GA23" i="7"/>
  <c r="GI24" i="7"/>
  <c r="GI23" i="7"/>
  <c r="GQ24" i="7"/>
  <c r="GQ23" i="7"/>
  <c r="GU24" i="7"/>
  <c r="GU23" i="7"/>
  <c r="HC24" i="7"/>
  <c r="HC23" i="7"/>
  <c r="HK24" i="7"/>
  <c r="HK23" i="7"/>
  <c r="HW24" i="7"/>
  <c r="HW23" i="7"/>
  <c r="IE24" i="7"/>
  <c r="IE23" i="7"/>
  <c r="IM24" i="7"/>
  <c r="IM23" i="7"/>
  <c r="U24" i="7"/>
  <c r="U23" i="7"/>
  <c r="Y24" i="7"/>
  <c r="Y23" i="7"/>
  <c r="AC24" i="7"/>
  <c r="AC23" i="7"/>
  <c r="AG24" i="7"/>
  <c r="AG23" i="7"/>
  <c r="AK24" i="7"/>
  <c r="AK23" i="7"/>
  <c r="AO24" i="7"/>
  <c r="AO23" i="7"/>
  <c r="AS24" i="7"/>
  <c r="AS23" i="7"/>
  <c r="AW24" i="7"/>
  <c r="AW23" i="7"/>
  <c r="BA24" i="7"/>
  <c r="BA23" i="7"/>
  <c r="BE24" i="7"/>
  <c r="BE23" i="7"/>
  <c r="BI24" i="7"/>
  <c r="BI23" i="7"/>
  <c r="BM24" i="7"/>
  <c r="BM23" i="7"/>
  <c r="BQ24" i="7"/>
  <c r="BQ23" i="7"/>
  <c r="BU24" i="7"/>
  <c r="BU23" i="7"/>
  <c r="BY24" i="7"/>
  <c r="BY23" i="7"/>
  <c r="CC24" i="7"/>
  <c r="CC23" i="7"/>
  <c r="CG24" i="7"/>
  <c r="CG23" i="7"/>
  <c r="CK24" i="7"/>
  <c r="CK23" i="7"/>
  <c r="CO24" i="7"/>
  <c r="CO23" i="7"/>
  <c r="CS24" i="7"/>
  <c r="CS23" i="7"/>
  <c r="CW24" i="7"/>
  <c r="CW23" i="7"/>
  <c r="DA24" i="7"/>
  <c r="DA23" i="7"/>
  <c r="DE24" i="7"/>
  <c r="DE23" i="7"/>
  <c r="DI24" i="7"/>
  <c r="DI23" i="7"/>
  <c r="DM24" i="7"/>
  <c r="DM23" i="7"/>
  <c r="DQ24" i="7"/>
  <c r="DQ23" i="7"/>
  <c r="DU24" i="7"/>
  <c r="DU23" i="7"/>
  <c r="DY24" i="7"/>
  <c r="DY23" i="7"/>
  <c r="EC24" i="7"/>
  <c r="EC23" i="7"/>
  <c r="EG24" i="7"/>
  <c r="EG23" i="7"/>
  <c r="EK24" i="7"/>
  <c r="EK23" i="7"/>
  <c r="EO24" i="7"/>
  <c r="EO23" i="7"/>
  <c r="EW24" i="7"/>
  <c r="EW23" i="7"/>
  <c r="FE24" i="7"/>
  <c r="FE23" i="7"/>
  <c r="FI24" i="7"/>
  <c r="FI23" i="7"/>
  <c r="FM24" i="7"/>
  <c r="FM23" i="7"/>
  <c r="FQ24" i="7"/>
  <c r="FQ23" i="7"/>
  <c r="FU24" i="7"/>
  <c r="FU23" i="7"/>
  <c r="FY24" i="7"/>
  <c r="FY23" i="7"/>
  <c r="GC24" i="7"/>
  <c r="GC23" i="7"/>
  <c r="GG24" i="7"/>
  <c r="GG23" i="7"/>
  <c r="GK24" i="7"/>
  <c r="GK23" i="7"/>
  <c r="GO24" i="7"/>
  <c r="GO23" i="7"/>
  <c r="GS24" i="7"/>
  <c r="GS23" i="7"/>
  <c r="GW24" i="7"/>
  <c r="GW23" i="7"/>
  <c r="HA24" i="7"/>
  <c r="HA23" i="7"/>
  <c r="HE24" i="7"/>
  <c r="HE23" i="7"/>
  <c r="HI24" i="7"/>
  <c r="HI23" i="7"/>
  <c r="HM24" i="7"/>
  <c r="HM23" i="7"/>
  <c r="HQ24" i="7"/>
  <c r="HQ23" i="7"/>
  <c r="HU24" i="7"/>
  <c r="HU23" i="7"/>
  <c r="HY24" i="7"/>
  <c r="HY23" i="7"/>
  <c r="IC24" i="7"/>
  <c r="IC23" i="7"/>
  <c r="IG24" i="7"/>
  <c r="IG23" i="7"/>
  <c r="IK24" i="7"/>
  <c r="IK23" i="7"/>
  <c r="IO24" i="7"/>
  <c r="IO23" i="7"/>
  <c r="IS24" i="7"/>
  <c r="IS23" i="7"/>
  <c r="V23" i="7"/>
  <c r="AD23" i="7"/>
  <c r="AL23" i="7"/>
  <c r="AT23" i="7"/>
  <c r="BB23" i="7"/>
  <c r="BJ23" i="7"/>
  <c r="BR23" i="7"/>
  <c r="BZ23" i="7"/>
  <c r="CH23" i="7"/>
  <c r="CP23" i="7"/>
  <c r="CX23" i="7"/>
  <c r="DF23" i="7"/>
  <c r="DN23" i="7"/>
  <c r="DV23" i="7"/>
  <c r="ED23" i="7"/>
  <c r="EL23" i="7"/>
  <c r="FF23" i="7"/>
  <c r="FV23" i="7"/>
  <c r="GL23" i="7"/>
  <c r="HB23" i="7"/>
  <c r="HR23" i="7"/>
  <c r="IH23" i="7"/>
  <c r="AA24" i="7"/>
  <c r="AA23" i="7"/>
  <c r="AI24" i="7"/>
  <c r="AI23" i="7"/>
  <c r="AM24" i="7"/>
  <c r="AM23" i="7"/>
  <c r="AU24" i="7"/>
  <c r="AU23" i="7"/>
  <c r="BC24" i="7"/>
  <c r="BC23" i="7"/>
  <c r="BK24" i="7"/>
  <c r="BK23" i="7"/>
  <c r="BW24" i="7"/>
  <c r="BW23" i="7"/>
  <c r="CE24" i="7"/>
  <c r="CE23" i="7"/>
  <c r="CM24" i="7"/>
  <c r="CM23" i="7"/>
  <c r="CU24" i="7"/>
  <c r="CU23" i="7"/>
  <c r="CY24" i="7"/>
  <c r="CY23" i="7"/>
  <c r="DG24" i="7"/>
  <c r="DG23" i="7"/>
  <c r="DO24" i="7"/>
  <c r="DO23" i="7"/>
  <c r="EA24" i="7"/>
  <c r="EA23" i="7"/>
  <c r="EI24" i="7"/>
  <c r="EI23" i="7"/>
  <c r="EQ24" i="7"/>
  <c r="EQ23" i="7"/>
  <c r="EY24" i="7"/>
  <c r="EY23" i="7"/>
  <c r="FG24" i="7"/>
  <c r="FG23" i="7"/>
  <c r="FO24" i="7"/>
  <c r="FO23" i="7"/>
  <c r="FW24" i="7"/>
  <c r="FW23" i="7"/>
  <c r="GE24" i="7"/>
  <c r="GE23" i="7"/>
  <c r="GM24" i="7"/>
  <c r="GM23" i="7"/>
  <c r="GY24" i="7"/>
  <c r="GY23" i="7"/>
  <c r="HG24" i="7"/>
  <c r="HG23" i="7"/>
  <c r="HO24" i="7"/>
  <c r="HO23" i="7"/>
  <c r="HS24" i="7"/>
  <c r="HS23" i="7"/>
  <c r="IA24" i="7"/>
  <c r="IA23" i="7"/>
  <c r="II24" i="7"/>
  <c r="II23" i="7"/>
  <c r="IQ24" i="7"/>
  <c r="IQ23" i="7"/>
  <c r="ET23" i="7"/>
  <c r="ET24" i="7"/>
  <c r="FB24" i="7"/>
  <c r="FB23" i="7"/>
  <c r="EX23" i="7"/>
  <c r="FJ23" i="7"/>
  <c r="FZ23" i="7"/>
  <c r="GP23" i="7"/>
  <c r="HF23" i="7"/>
  <c r="HV23" i="7"/>
  <c r="IL23" i="7"/>
  <c r="U18" i="7" l="1"/>
  <c r="AD17" i="1" l="1"/>
  <c r="AF14" i="1"/>
  <c r="AE14" i="1" s="1"/>
  <c r="AF11" i="1"/>
  <c r="AE11" i="1" s="1"/>
  <c r="AF8" i="1"/>
  <c r="AE8" i="1" s="1"/>
  <c r="AF9" i="1" l="1"/>
  <c r="AE9" i="1" s="1"/>
  <c r="AF10" i="1"/>
  <c r="AE10" i="1" s="1"/>
  <c r="AF15" i="1"/>
  <c r="AE15" i="1" s="1"/>
  <c r="AF12" i="1"/>
  <c r="AE12" i="1" s="1"/>
  <c r="AF7" i="1"/>
  <c r="AE7" i="1" s="1"/>
  <c r="AF16" i="1"/>
  <c r="AE16" i="1" s="1"/>
  <c r="AF18" i="1"/>
  <c r="AE18" i="1" s="1"/>
  <c r="AF13" i="1"/>
  <c r="AE13" i="1" s="1"/>
  <c r="AD19" i="1"/>
  <c r="AD21" i="1" l="1"/>
  <c r="AF17" i="1"/>
  <c r="AE17" i="1" s="1"/>
  <c r="AF19" i="1" l="1"/>
  <c r="AE19" i="1" s="1"/>
</calcChain>
</file>

<file path=xl/sharedStrings.xml><?xml version="1.0" encoding="utf-8"?>
<sst xmlns="http://schemas.openxmlformats.org/spreadsheetml/2006/main" count="440" uniqueCount="198">
  <si>
    <t>Демографические показатели. Естественное  движение населения *</t>
  </si>
  <si>
    <t xml:space="preserve">     Республики Алтай за 7 месяцев  2019год</t>
  </si>
  <si>
    <t>Данные предварительные!</t>
  </si>
  <si>
    <t>№ п/п</t>
  </si>
  <si>
    <t>Районы</t>
  </si>
  <si>
    <r>
      <t xml:space="preserve">Население    по естественному приросту в </t>
    </r>
    <r>
      <rPr>
        <b/>
        <u/>
        <sz val="11"/>
        <rFont val="Times New Roman Cyr"/>
        <charset val="204"/>
      </rPr>
      <t>июле</t>
    </r>
    <r>
      <rPr>
        <b/>
        <sz val="11"/>
        <rFont val="Times New Roman Cyr"/>
        <family val="1"/>
        <charset val="204"/>
      </rPr>
      <t xml:space="preserve">    2019г</t>
    </r>
  </si>
  <si>
    <t>Всего роди лось живыми</t>
  </si>
  <si>
    <t xml:space="preserve">                   У М Е Р Л О </t>
  </si>
  <si>
    <r>
      <rPr>
        <b/>
        <sz val="14"/>
        <rFont val="Times New Roman Cyr"/>
        <charset val="204"/>
      </rPr>
      <t>Рождаемость</t>
    </r>
    <r>
      <rPr>
        <b/>
        <sz val="11"/>
        <rFont val="Times New Roman Cyr"/>
        <family val="1"/>
        <charset val="204"/>
      </rPr>
      <t xml:space="preserve"> на тыс.   населения</t>
    </r>
  </si>
  <si>
    <t>Показа-и смерт-и на тыс. нас-я</t>
  </si>
  <si>
    <t>Материнская   смертность на 100 тыс. родившихся живыми</t>
  </si>
  <si>
    <t>Естественный  прирост  на 1000 человек</t>
  </si>
  <si>
    <r>
      <t>Население  трудоспособного возраста на 01.01.</t>
    </r>
    <r>
      <rPr>
        <b/>
        <u/>
        <sz val="11"/>
        <rFont val="Times New Roman Cyr"/>
        <charset val="204"/>
      </rPr>
      <t>2018</t>
    </r>
  </si>
  <si>
    <t>От 15г. -17 лет</t>
  </si>
  <si>
    <t>От  0  17 лет</t>
  </si>
  <si>
    <t>от 0 до 18 лет</t>
  </si>
  <si>
    <t>От 0    до 4 лет</t>
  </si>
  <si>
    <t xml:space="preserve">Материнская   смертность </t>
  </si>
  <si>
    <t xml:space="preserve">1/2  естест-  венн   ого           при-               роста             (абс ч.)       </t>
  </si>
  <si>
    <t xml:space="preserve">Естесвенный    прирост                (абс.чис.)       </t>
  </si>
  <si>
    <t>Всего</t>
  </si>
  <si>
    <t>До   1   года</t>
  </si>
  <si>
    <t>От 1г. -14 лет</t>
  </si>
  <si>
    <t xml:space="preserve">   Перинатал.</t>
  </si>
  <si>
    <t>От 16 до 55/60 лет.</t>
  </si>
  <si>
    <t>С 55/60 и выше</t>
  </si>
  <si>
    <t>Об- щая</t>
  </si>
  <si>
    <r>
      <rPr>
        <b/>
        <sz val="12"/>
        <rFont val="Times New Roman Cyr"/>
        <charset val="204"/>
      </rPr>
      <t>Трудоспособног</t>
    </r>
    <r>
      <rPr>
        <b/>
        <sz val="11"/>
        <rFont val="Times New Roman Cyr"/>
        <family val="1"/>
        <charset val="204"/>
      </rPr>
      <t xml:space="preserve"> населения</t>
    </r>
  </si>
  <si>
    <t>Младенческая</t>
  </si>
  <si>
    <t>Перинатальная</t>
  </si>
  <si>
    <t>Мертворождае мость</t>
  </si>
  <si>
    <r>
      <t xml:space="preserve">Показатель   на </t>
    </r>
    <r>
      <rPr>
        <b/>
        <u val="singleAccounting"/>
        <sz val="10"/>
        <rFont val="Arial"/>
        <family val="2"/>
        <charset val="204"/>
      </rPr>
      <t xml:space="preserve">  10. 000</t>
    </r>
    <r>
      <rPr>
        <b/>
        <sz val="10"/>
        <rFont val="Arial"/>
        <family val="2"/>
        <charset val="204"/>
      </rPr>
      <t xml:space="preserve">  детского   населения  </t>
    </r>
  </si>
  <si>
    <t>Детское  нас-е на 01.01.  2018</t>
  </si>
  <si>
    <t>ОП</t>
  </si>
  <si>
    <t>муж</t>
  </si>
  <si>
    <t>жен</t>
  </si>
  <si>
    <t xml:space="preserve">0-6 дней </t>
  </si>
  <si>
    <t>мертворожденный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</si>
  <si>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</si>
  <si>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</si>
  <si>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</si>
  <si>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</si>
  <si>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</si>
  <si>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</si>
  <si>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>Кош-Агачский</t>
  </si>
  <si>
    <t>Усть-Канский</t>
  </si>
  <si>
    <t>У-Коксинский</t>
  </si>
  <si>
    <t>Чемальский</t>
  </si>
  <si>
    <t>село</t>
  </si>
  <si>
    <t>Горно-Алтайск</t>
  </si>
  <si>
    <r>
      <t>РА 7 мес</t>
    </r>
    <r>
      <rPr>
        <b/>
        <u/>
        <sz val="12"/>
        <rFont val="Times New Roman Cyr"/>
        <charset val="204"/>
      </rPr>
      <t xml:space="preserve"> 2019г</t>
    </r>
  </si>
  <si>
    <r>
      <t>РА 7 мес</t>
    </r>
    <r>
      <rPr>
        <b/>
        <u/>
        <sz val="12"/>
        <rFont val="Times New Roman Cyr"/>
        <charset val="204"/>
      </rPr>
      <t xml:space="preserve"> 2018г</t>
    </r>
  </si>
  <si>
    <t>Динамика   2019 к 2018г   (+, - ,  %)</t>
  </si>
  <si>
    <r>
      <t>РА 7 мес</t>
    </r>
    <r>
      <rPr>
        <u/>
        <sz val="12"/>
        <rFont val="Times New Roman Cyr"/>
        <charset val="204"/>
      </rPr>
      <t xml:space="preserve"> 2017г</t>
    </r>
  </si>
  <si>
    <r>
      <t>7 мес</t>
    </r>
    <r>
      <rPr>
        <u/>
        <sz val="11"/>
        <rFont val="Times New Roman Cyr"/>
        <charset val="204"/>
      </rPr>
      <t xml:space="preserve"> 2016г</t>
    </r>
  </si>
  <si>
    <r>
      <t xml:space="preserve">Детская смертность        </t>
    </r>
    <r>
      <rPr>
        <b/>
        <sz val="12"/>
        <rFont val="Arial"/>
        <family val="2"/>
        <charset val="204"/>
      </rPr>
      <t>за</t>
    </r>
    <r>
      <rPr>
        <b/>
        <u/>
        <sz val="12"/>
        <rFont val="Arial"/>
        <family val="2"/>
        <charset val="204"/>
      </rPr>
      <t xml:space="preserve"> 7 мес</t>
    </r>
    <r>
      <rPr>
        <b/>
        <u/>
        <sz val="14"/>
        <rFont val="Arial"/>
        <family val="2"/>
        <charset val="204"/>
      </rPr>
      <t xml:space="preserve">  </t>
    </r>
    <r>
      <rPr>
        <b/>
        <sz val="14"/>
        <rFont val="Arial"/>
        <family val="2"/>
        <charset val="204"/>
      </rPr>
      <t xml:space="preserve">  на </t>
    </r>
    <r>
      <rPr>
        <b/>
        <u/>
        <sz val="14"/>
        <rFont val="Arial"/>
        <family val="2"/>
        <charset val="204"/>
      </rPr>
      <t>10 тыс.</t>
    </r>
    <r>
      <rPr>
        <b/>
        <sz val="14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соответствующего детского населения</t>
    </r>
  </si>
  <si>
    <t>** материнская смертность на 100 тыс. родившихся живыми</t>
  </si>
  <si>
    <t>0 - 14л</t>
  </si>
  <si>
    <t>15-17л</t>
  </si>
  <si>
    <t>0-17л</t>
  </si>
  <si>
    <t>от 0 до 4л</t>
  </si>
  <si>
    <t>7 мес 2019г  ( 10 тыс. дет-о нас-я)</t>
  </si>
  <si>
    <t>Население дет-е на нач-о 2018г</t>
  </si>
  <si>
    <t xml:space="preserve">7 мес 2018г </t>
  </si>
  <si>
    <t>динамика        %    (2019 к 2018г)</t>
  </si>
  <si>
    <t>увелич в 3 раза</t>
  </si>
  <si>
    <t xml:space="preserve">7 мес 2016г </t>
  </si>
  <si>
    <r>
      <t xml:space="preserve">Смертность </t>
    </r>
    <r>
      <rPr>
        <b/>
        <u/>
        <sz val="16"/>
        <color rgb="FF800000"/>
        <rFont val="Arial Cyr"/>
        <charset val="204"/>
      </rPr>
      <t>трудоспособного</t>
    </r>
    <r>
      <rPr>
        <b/>
        <sz val="16"/>
        <color rgb="FF000000"/>
        <rFont val="Arial Cyr1"/>
        <charset val="204"/>
      </rPr>
      <t xml:space="preserve">  населения от </t>
    </r>
    <r>
      <rPr>
        <b/>
        <i/>
        <sz val="16"/>
        <color rgb="FF000000"/>
        <rFont val="Arial Cyr"/>
        <charset val="204"/>
      </rPr>
      <t>травм, отравлений и несчастных случаев</t>
    </r>
    <r>
      <rPr>
        <b/>
        <sz val="16"/>
        <color rgb="FF000000"/>
        <rFont val="Arial Cyr1"/>
        <charset val="204"/>
      </rPr>
      <t xml:space="preserve">                                                                         за</t>
    </r>
    <r>
      <rPr>
        <b/>
        <sz val="20"/>
        <color rgb="FF000000"/>
        <rFont val="Arial Cyr"/>
        <charset val="204"/>
      </rPr>
      <t xml:space="preserve"> </t>
    </r>
    <r>
      <rPr>
        <b/>
        <u/>
        <sz val="20"/>
        <color rgb="FF000000"/>
        <rFont val="Arial Cyr"/>
        <charset val="204"/>
      </rPr>
      <t>7 месяцев</t>
    </r>
    <r>
      <rPr>
        <b/>
        <u/>
        <sz val="16"/>
        <color rgb="FF000000"/>
        <rFont val="Arial Cyr1"/>
        <charset val="204"/>
      </rPr>
      <t xml:space="preserve">    </t>
    </r>
    <r>
      <rPr>
        <b/>
        <sz val="16"/>
        <color rgb="FF000000"/>
        <rFont val="Arial Cyr1"/>
        <charset val="204"/>
      </rPr>
      <t xml:space="preserve">2019 года        </t>
    </r>
  </si>
  <si>
    <t>Наименование территории</t>
  </si>
  <si>
    <t>Население на 01.01. 2018</t>
  </si>
  <si>
    <t>Всего травм отравлений</t>
  </si>
  <si>
    <t>Транспорт. несчастные случаи</t>
  </si>
  <si>
    <t>в т.ч. ДТП</t>
  </si>
  <si>
    <t>Утопление</t>
  </si>
  <si>
    <t>Нападение (убийство)</t>
  </si>
  <si>
    <t>Самоубий  ство</t>
  </si>
  <si>
    <r>
      <t xml:space="preserve">Падения  </t>
    </r>
    <r>
      <rPr>
        <b/>
        <sz val="9"/>
        <color rgb="FF000000"/>
        <rFont val="Arial Cyr1"/>
        <charset val="204"/>
      </rPr>
      <t>W00-W19</t>
    </r>
  </si>
  <si>
    <t>Отравление</t>
  </si>
  <si>
    <t>Прочие</t>
  </si>
  <si>
    <t>на 100 тыс. нас.</t>
  </si>
  <si>
    <t>в т. ч. алког.</t>
  </si>
  <si>
    <t>на 100 тыс.</t>
  </si>
  <si>
    <t>1. Майминский</t>
  </si>
  <si>
    <t>2. Чойский</t>
  </si>
  <si>
    <t>3. Турочакский</t>
  </si>
  <si>
    <t>4. Шебалинский</t>
  </si>
  <si>
    <t>5. Онгудайский</t>
  </si>
  <si>
    <t>6. Улаганский</t>
  </si>
  <si>
    <t>7. Кош-Агачский</t>
  </si>
  <si>
    <t>8. Усть-Канский</t>
  </si>
  <si>
    <t>9. У-Коксинский</t>
  </si>
  <si>
    <t>10. Чемальский</t>
  </si>
  <si>
    <t>Сельское нас.</t>
  </si>
  <si>
    <t>11.Горно-Алтайск</t>
  </si>
  <si>
    <r>
      <t xml:space="preserve">РА    за 7 месяцев </t>
    </r>
    <r>
      <rPr>
        <b/>
        <u/>
        <sz val="12"/>
        <color rgb="FF000000"/>
        <rFont val="Arial Cyr"/>
        <charset val="204"/>
      </rPr>
      <t xml:space="preserve"> </t>
    </r>
    <r>
      <rPr>
        <b/>
        <u/>
        <sz val="14"/>
        <color rgb="FF000000"/>
        <rFont val="Arial Cyr"/>
        <charset val="204"/>
      </rPr>
      <t>2019г.</t>
    </r>
  </si>
  <si>
    <r>
      <t xml:space="preserve">за 7 месяцев </t>
    </r>
    <r>
      <rPr>
        <u/>
        <sz val="11"/>
        <color rgb="FF000000"/>
        <rFont val="Arial Cyr"/>
        <charset val="204"/>
      </rPr>
      <t xml:space="preserve"> 2018г.</t>
    </r>
  </si>
  <si>
    <t>Удельный вес от всех травм</t>
  </si>
  <si>
    <t>от всех травм</t>
  </si>
  <si>
    <t>2019г к 2018г. абс.чис.  +, -,    показ-и  в %</t>
  </si>
  <si>
    <r>
      <t xml:space="preserve"> за 7 мес </t>
    </r>
    <r>
      <rPr>
        <u/>
        <sz val="10"/>
        <color rgb="FF000000"/>
        <rFont val="Arial Cyr"/>
        <charset val="204"/>
      </rPr>
      <t xml:space="preserve"> 2017г.</t>
    </r>
  </si>
  <si>
    <r>
      <t xml:space="preserve">  за 7 мес </t>
    </r>
    <r>
      <rPr>
        <u/>
        <sz val="10"/>
        <color rgb="FF000000"/>
        <rFont val="Arial Cyr"/>
        <charset val="204"/>
      </rPr>
      <t xml:space="preserve">  2016г.</t>
    </r>
  </si>
  <si>
    <t xml:space="preserve"> РА  - Младенческая смертность--по Ратсу!!!</t>
  </si>
  <si>
    <r>
      <t xml:space="preserve">Смертность </t>
    </r>
    <r>
      <rPr>
        <b/>
        <i/>
        <u/>
        <sz val="16"/>
        <color rgb="FF000000"/>
        <rFont val="Arial Cyr"/>
        <charset val="204"/>
      </rPr>
      <t xml:space="preserve">всего </t>
    </r>
    <r>
      <rPr>
        <b/>
        <sz val="16"/>
        <color rgb="FF000000"/>
        <rFont val="Arial Cyr1"/>
        <charset val="204"/>
      </rPr>
      <t xml:space="preserve">населения от травм, отравлений и несчастных случаев    за 7 месяцев  2019 года                                           </t>
    </r>
  </si>
  <si>
    <t>Транспорт несча-е случаи</t>
  </si>
  <si>
    <r>
      <t xml:space="preserve">Падения                                </t>
    </r>
    <r>
      <rPr>
        <b/>
        <sz val="9"/>
        <color rgb="FF000000"/>
        <rFont val="Arial Cyr1"/>
        <charset val="204"/>
      </rPr>
      <t>W00-W19</t>
    </r>
  </si>
  <si>
    <t>11. Горно-Алтайск</t>
  </si>
  <si>
    <t>Всего за  7 месяцев  2019г.</t>
  </si>
  <si>
    <t>от всех отравл</t>
  </si>
  <si>
    <t xml:space="preserve"> за  7 месяцев  2018г.</t>
  </si>
  <si>
    <t>2019г к 2018г. абс.чис.  +, -,       показ-и  в %</t>
  </si>
  <si>
    <t xml:space="preserve">  7 месяцев  2017г.</t>
  </si>
  <si>
    <t xml:space="preserve">  7 мес  2016г.</t>
  </si>
  <si>
    <r>
      <t>Структура смертности  населения по классам болезни за 7 месяцев</t>
    </r>
    <r>
      <rPr>
        <b/>
        <sz val="22"/>
        <rFont val="Times New Roman Cyr"/>
        <family val="1"/>
        <charset val="204"/>
      </rPr>
      <t xml:space="preserve">  </t>
    </r>
    <r>
      <rPr>
        <b/>
        <sz val="18"/>
        <rFont val="Times New Roman Cyr"/>
        <family val="1"/>
        <charset val="204"/>
      </rPr>
      <t>2019г.</t>
    </r>
  </si>
  <si>
    <t>( Вся возрастная группа )</t>
  </si>
  <si>
    <t xml:space="preserve">№ </t>
  </si>
  <si>
    <t>Территория</t>
  </si>
  <si>
    <t>Населе- ние по естес-у приросту  в  2019г</t>
  </si>
  <si>
    <t>Умерло всего</t>
  </si>
  <si>
    <t>Инфекционные и паразитарные болезни</t>
  </si>
  <si>
    <t>Новообразования</t>
  </si>
  <si>
    <t>Крови и кроветворных органов</t>
  </si>
  <si>
    <t>Болезни эндокринной системы и рас-ва питания</t>
  </si>
  <si>
    <t>Психические расстройства и расстройства повед.</t>
  </si>
  <si>
    <t>Болезни нервной системы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</si>
  <si>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</si>
  <si>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</si>
  <si>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</si>
  <si>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</si>
  <si>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</si>
  <si>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моче-половой системы</t>
  </si>
  <si>
    <t>Беременность,роды и послеродовой период*</t>
  </si>
  <si>
    <t>Состояния возникающие в перинат-м периоде*</t>
  </si>
  <si>
    <t>Врожд. аномалии деформации хромосом нарушен.</t>
  </si>
  <si>
    <t>Симптомы признаки и отклонения от нормы</t>
  </si>
  <si>
    <t xml:space="preserve">Травмы, отравления и другие последствия </t>
  </si>
  <si>
    <t>Туберкулез</t>
  </si>
  <si>
    <t>Показатель смертности от туберкулеза на 100000 населения</t>
  </si>
  <si>
    <t>A00-B99</t>
  </si>
  <si>
    <t>C00-D48</t>
  </si>
  <si>
    <t>D50-D89</t>
  </si>
  <si>
    <t>E00-E90</t>
  </si>
  <si>
    <t>F01-F99</t>
  </si>
  <si>
    <t>G00-G99</t>
  </si>
  <si>
    <t>I00-I99</t>
  </si>
  <si>
    <t>J00-J98</t>
  </si>
  <si>
    <t>K00-K92</t>
  </si>
  <si>
    <t>L00-L98</t>
  </si>
  <si>
    <t>M00-M99</t>
  </si>
  <si>
    <t>N00-N99</t>
  </si>
  <si>
    <t>O00-O99</t>
  </si>
  <si>
    <t>P00-P99</t>
  </si>
  <si>
    <t>Q00-Q99</t>
  </si>
  <si>
    <t>R00-R99</t>
  </si>
  <si>
    <t>S00-T98</t>
  </si>
  <si>
    <t>A15-А19.9</t>
  </si>
  <si>
    <t>*</t>
  </si>
  <si>
    <t>г. Горно-Алтайск</t>
  </si>
  <si>
    <t>Удельный вес от общей смертности</t>
  </si>
  <si>
    <r>
      <t xml:space="preserve">            за </t>
    </r>
    <r>
      <rPr>
        <b/>
        <u/>
        <sz val="10"/>
        <rFont val="Times New Roman Cyr"/>
        <family val="1"/>
        <charset val="204"/>
      </rPr>
      <t>7 мес-в 2018</t>
    </r>
  </si>
  <si>
    <t>2019г к 2018г в %</t>
  </si>
  <si>
    <t>умень в 2 раза</t>
  </si>
  <si>
    <t>увел в 3 раза</t>
  </si>
  <si>
    <t>увел в 1,9 раз</t>
  </si>
  <si>
    <r>
      <t xml:space="preserve">  за </t>
    </r>
    <r>
      <rPr>
        <u/>
        <sz val="11"/>
        <rFont val="Times New Roman Cyr"/>
        <family val="1"/>
        <charset val="204"/>
      </rPr>
      <t>7 мес-в 2018   -  абс.число</t>
    </r>
  </si>
  <si>
    <r>
      <t xml:space="preserve">                 за </t>
    </r>
    <r>
      <rPr>
        <u/>
        <sz val="11"/>
        <rFont val="Times New Roman Cyr"/>
        <family val="1"/>
        <charset val="204"/>
      </rPr>
      <t>7 мес-в 2017</t>
    </r>
  </si>
  <si>
    <r>
      <t xml:space="preserve">  за </t>
    </r>
    <r>
      <rPr>
        <u/>
        <sz val="11"/>
        <rFont val="Times New Roman Cyr"/>
        <family val="1"/>
        <charset val="204"/>
      </rPr>
      <t>7 мес-в 2016</t>
    </r>
  </si>
  <si>
    <t>Злокачественные 236- 185,5</t>
  </si>
  <si>
    <t>ЗНО-236</t>
  </si>
  <si>
    <t>ДНО-6</t>
  </si>
  <si>
    <t>* НА 100 000 РОДИВШИХСЯ ЖИВЫМИ - состояния возникающие в паринатальном периоде, Материнская смертность</t>
  </si>
  <si>
    <t>родилось живыми --</t>
  </si>
  <si>
    <t>Беременность,роды и послеродовой период</t>
  </si>
  <si>
    <t>Состояния возникающие в перинат-м периоде**</t>
  </si>
  <si>
    <t>РА-на 100 тыс всего населения</t>
  </si>
  <si>
    <r>
      <t xml:space="preserve">                 за </t>
    </r>
    <r>
      <rPr>
        <u/>
        <sz val="14"/>
        <rFont val="Times New Roman Cyr"/>
        <charset val="204"/>
      </rPr>
      <t>7 мес-в 2017</t>
    </r>
  </si>
  <si>
    <r>
      <t xml:space="preserve">  за </t>
    </r>
    <r>
      <rPr>
        <u/>
        <sz val="14"/>
        <rFont val="Times New Roman Cyr"/>
        <charset val="204"/>
      </rPr>
      <t>7 мес-в 2016</t>
    </r>
  </si>
  <si>
    <r>
      <t xml:space="preserve"> за </t>
    </r>
    <r>
      <rPr>
        <u/>
        <sz val="14"/>
        <rFont val="Times New Roman Cyr"/>
        <charset val="204"/>
      </rPr>
      <t>7 мес-в 2015</t>
    </r>
  </si>
  <si>
    <t>** НА 100 000 РОДИВШИХСЯ ЖИВЫМИ - состояния возникающие в паринатальном периоде</t>
  </si>
  <si>
    <r>
      <t xml:space="preserve">Пок-ли смерт.на 100 тыс.нас.РА  за </t>
    </r>
    <r>
      <rPr>
        <b/>
        <u/>
        <sz val="14"/>
        <rFont val="Times New Roman Cyr"/>
        <charset val="204"/>
      </rPr>
      <t>7 мес-в 2019</t>
    </r>
  </si>
  <si>
    <r>
      <t xml:space="preserve">            за </t>
    </r>
    <r>
      <rPr>
        <u/>
        <sz val="10"/>
        <rFont val="Times New Roman Cyr"/>
        <family val="1"/>
        <charset val="204"/>
      </rPr>
      <t>7 мес-в 2018</t>
    </r>
  </si>
  <si>
    <t>РА- абс. числа</t>
  </si>
  <si>
    <r>
      <t>Нас. по естественному приросту  за    7</t>
    </r>
    <r>
      <rPr>
        <b/>
        <u/>
        <sz val="10"/>
        <color rgb="FF000000"/>
        <rFont val="Times New Roman Cyr"/>
        <charset val="204"/>
      </rPr>
      <t xml:space="preserve">  мес.</t>
    </r>
    <r>
      <rPr>
        <b/>
        <sz val="10"/>
        <color rgb="FF000000"/>
        <rFont val="Times New Roman Cyr"/>
        <charset val="204"/>
      </rPr>
      <t xml:space="preserve">   2019г</t>
    </r>
  </si>
  <si>
    <t>от всех отравлен</t>
  </si>
  <si>
    <r>
      <t xml:space="preserve">Структура смертности </t>
    </r>
    <r>
      <rPr>
        <b/>
        <i/>
        <u/>
        <sz val="18"/>
        <rFont val="Times New Roman Cyr"/>
        <family val="1"/>
        <charset val="204"/>
      </rPr>
      <t xml:space="preserve">трудоспособного </t>
    </r>
    <r>
      <rPr>
        <b/>
        <sz val="18"/>
        <rFont val="Times New Roman Cyr"/>
        <family val="1"/>
        <charset val="204"/>
      </rPr>
      <t xml:space="preserve"> населения по классам болезни за</t>
    </r>
    <r>
      <rPr>
        <b/>
        <sz val="22"/>
        <rFont val="Times New Roman Cyr"/>
        <family val="1"/>
        <charset val="204"/>
      </rPr>
      <t xml:space="preserve">  7 месяцев </t>
    </r>
    <r>
      <rPr>
        <b/>
        <sz val="18"/>
        <rFont val="Times New Roman Cyr"/>
        <family val="1"/>
        <charset val="204"/>
      </rPr>
      <t>2019 г.</t>
    </r>
  </si>
  <si>
    <t>(на 100 тыс. населения трудоспособного  возраста)</t>
  </si>
  <si>
    <t>Население на 01.01.2018г</t>
  </si>
  <si>
    <t>туб</t>
  </si>
  <si>
    <t>Внешние причины заболеваемости и смертности</t>
  </si>
  <si>
    <t>V50-V59</t>
  </si>
  <si>
    <t>Республика (абс. чис.)</t>
  </si>
  <si>
    <r>
      <t xml:space="preserve">Пок-ли смерт.на 100 тыс.нас. за </t>
    </r>
    <r>
      <rPr>
        <b/>
        <u/>
        <sz val="14"/>
        <rFont val="Times New Roman Cyr"/>
        <charset val="204"/>
      </rPr>
      <t>7 мес. 2019г</t>
    </r>
  </si>
  <si>
    <r>
      <t xml:space="preserve"> за </t>
    </r>
    <r>
      <rPr>
        <u/>
        <sz val="11"/>
        <rFont val="Times New Roman Cyr"/>
        <charset val="204"/>
      </rPr>
      <t>7 мес.2018г</t>
    </r>
  </si>
  <si>
    <t xml:space="preserve">  2019г.   к  2018г. в %</t>
  </si>
  <si>
    <t>7 мес. 2018г  (абс.чис.)</t>
  </si>
  <si>
    <r>
      <t xml:space="preserve"> за </t>
    </r>
    <r>
      <rPr>
        <u/>
        <sz val="11"/>
        <rFont val="Times New Roman Cyr"/>
        <charset val="204"/>
      </rPr>
      <t>7 мес.   2017г</t>
    </r>
  </si>
  <si>
    <r>
      <t xml:space="preserve"> за </t>
    </r>
    <r>
      <rPr>
        <u/>
        <sz val="11"/>
        <rFont val="Times New Roman Cyr"/>
        <charset val="204"/>
      </rPr>
      <t>7 мес.   2016г</t>
    </r>
  </si>
  <si>
    <t>7 мес.   2015г</t>
  </si>
  <si>
    <t>РА за 7 месяцев 2019г (на 100 тыс трудосп-о нас)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</si>
</sst>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0.0"/>
    <numFmt numFmtId="166" formatCode="0.0%"/>
    <numFmt numFmtId="167" formatCode="_-* #,##0_р_._-;\-* #,##0_р_._-;_-* &quot;-&quot;_р_._-;_-@_-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\M\o\n\t\h\ \D.\y\y\y\y"/>
    <numFmt numFmtId="171" formatCode="#.0"/>
    <numFmt numFmtId="172" formatCode="#.00"/>
  </numFmts>
  <fonts count="116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u/>
      <sz val="11"/>
      <name val="Times New Roman Cyr"/>
      <charset val="204"/>
    </font>
    <font>
      <b/>
      <sz val="11"/>
      <name val="Times New Roman Cyr"/>
      <charset val="204"/>
    </font>
    <font>
      <b/>
      <sz val="14"/>
      <name val="Times New Roman Cyr"/>
      <charset val="204"/>
    </font>
    <font>
      <sz val="9"/>
      <name val="Arial"/>
      <family val="2"/>
      <charset val="204"/>
    </font>
    <font>
      <b/>
      <sz val="12"/>
      <name val="Times New Roman Cyr"/>
      <family val="1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0"/>
      <name val="Arial"/>
      <family val="2"/>
      <charset val="204"/>
    </font>
    <font>
      <b/>
      <u val="singleAccounting"/>
      <sz val="10"/>
      <name val="Arial"/>
      <family val="2"/>
      <charset val="204"/>
    </font>
    <font>
      <sz val="10"/>
      <name val="Times New Roman Cyr"/>
      <family val="1"/>
      <charset val="204"/>
    </font>
    <font>
      <sz val="12"/>
      <name val="Arial"/>
      <family val="2"/>
      <charset val="204"/>
    </font>
    <font>
      <b/>
      <sz val="10"/>
      <name val="Arial Cyr"/>
      <family val="2"/>
      <charset val="204"/>
    </font>
    <font>
      <u/>
      <sz val="12"/>
      <name val="Arial"/>
      <family val="2"/>
      <charset val="204"/>
    </font>
    <font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u/>
      <sz val="12"/>
      <name val="Times New Roman Cyr"/>
      <charset val="204"/>
    </font>
    <font>
      <b/>
      <u/>
      <sz val="12"/>
      <name val="Arial"/>
      <family val="2"/>
      <charset val="204"/>
    </font>
    <font>
      <b/>
      <sz val="11"/>
      <name val="Arial Cyr"/>
      <family val="2"/>
      <charset val="204"/>
    </font>
    <font>
      <b/>
      <sz val="9"/>
      <name val="Arial"/>
      <family val="2"/>
      <charset val="204"/>
    </font>
    <font>
      <u/>
      <sz val="12"/>
      <name val="Times New Roman Cyr"/>
      <charset val="204"/>
    </font>
    <font>
      <sz val="11"/>
      <name val="Arial Cyr"/>
      <family val="2"/>
      <charset val="204"/>
    </font>
    <font>
      <u/>
      <sz val="11"/>
      <name val="Times New Roman Cyr"/>
      <charset val="204"/>
    </font>
    <font>
      <b/>
      <u/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u/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"/>
      <color indexed="8"/>
      <name val="Courier"/>
      <family val="1"/>
      <charset val="204"/>
    </font>
    <font>
      <sz val="10"/>
      <name val="Arial Cyr"/>
      <charset val="204"/>
    </font>
    <font>
      <sz val="11"/>
      <color indexed="8"/>
      <name val="Arial Cyr"/>
      <charset val="204"/>
    </font>
    <font>
      <b/>
      <sz val="1"/>
      <color indexed="8"/>
      <name val="Courier"/>
      <family val="1"/>
      <charset val="204"/>
    </font>
    <font>
      <sz val="10"/>
      <name val="Courier New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1"/>
      <color rgb="FF000000"/>
      <name val="Arial Cyr"/>
      <charset val="204"/>
    </font>
    <font>
      <sz val="10"/>
      <color rgb="FF00000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Arial Cyr"/>
      <family val="2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6"/>
      <color rgb="FF000000"/>
      <name val="Arial Cyr1"/>
      <charset val="204"/>
    </font>
    <font>
      <b/>
      <u/>
      <sz val="16"/>
      <color rgb="FF800000"/>
      <name val="Arial Cyr"/>
      <charset val="204"/>
    </font>
    <font>
      <b/>
      <i/>
      <sz val="16"/>
      <color rgb="FF000000"/>
      <name val="Arial Cyr"/>
      <charset val="204"/>
    </font>
    <font>
      <b/>
      <sz val="20"/>
      <color rgb="FF000000"/>
      <name val="Arial Cyr"/>
      <charset val="204"/>
    </font>
    <font>
      <b/>
      <u/>
      <sz val="20"/>
      <color rgb="FF000000"/>
      <name val="Arial Cyr"/>
      <charset val="204"/>
    </font>
    <font>
      <b/>
      <u/>
      <sz val="16"/>
      <color rgb="FF000000"/>
      <name val="Arial Cyr1"/>
      <charset val="204"/>
    </font>
    <font>
      <b/>
      <sz val="11"/>
      <color rgb="FF000000"/>
      <name val="Arial Cyr1"/>
      <charset val="204"/>
    </font>
    <font>
      <b/>
      <sz val="10"/>
      <color rgb="FF000000"/>
      <name val="Arial Cyr1"/>
      <charset val="204"/>
    </font>
    <font>
      <b/>
      <sz val="9"/>
      <color rgb="FF000000"/>
      <name val="Arial Cyr1"/>
      <charset val="204"/>
    </font>
    <font>
      <b/>
      <sz val="10"/>
      <color rgb="FF000000"/>
      <name val="Arial Cyr"/>
      <charset val="204"/>
    </font>
    <font>
      <b/>
      <sz val="8"/>
      <color rgb="FF000000"/>
      <name val="Arial Cyr"/>
      <charset val="204"/>
    </font>
    <font>
      <b/>
      <sz val="9"/>
      <color rgb="FF000000"/>
      <name val="Arial Cyr"/>
      <charset val="204"/>
    </font>
    <font>
      <sz val="12"/>
      <color rgb="FF000000"/>
      <name val="Arial Cyr"/>
      <charset val="204"/>
    </font>
    <font>
      <sz val="11"/>
      <color rgb="FF000000"/>
      <name val="Arial Cyr"/>
      <family val="2"/>
      <charset val="204"/>
    </font>
    <font>
      <sz val="11"/>
      <color rgb="FF000000"/>
      <name val="Arial Cyr1"/>
      <charset val="204"/>
    </font>
    <font>
      <b/>
      <sz val="11"/>
      <color rgb="FF000000"/>
      <name val="Arial Cyr"/>
      <charset val="204"/>
    </font>
    <font>
      <b/>
      <u/>
      <sz val="11"/>
      <color rgb="FF000000"/>
      <name val="Arial Cyr1"/>
      <charset val="204"/>
    </font>
    <font>
      <b/>
      <sz val="12"/>
      <color rgb="FF000000"/>
      <name val="Arial Cyr"/>
      <charset val="204"/>
    </font>
    <font>
      <sz val="12"/>
      <color rgb="FF000000"/>
      <name val="Times New Roman Cyr"/>
      <family val="1"/>
      <charset val="204"/>
    </font>
    <font>
      <b/>
      <u/>
      <sz val="12"/>
      <color rgb="FF000000"/>
      <name val="Arial Cyr"/>
      <charset val="204"/>
    </font>
    <font>
      <b/>
      <u/>
      <sz val="14"/>
      <color rgb="FF000000"/>
      <name val="Arial Cyr"/>
      <charset val="204"/>
    </font>
    <font>
      <u/>
      <sz val="11"/>
      <color rgb="FF000000"/>
      <name val="Arial Cyr"/>
      <charset val="204"/>
    </font>
    <font>
      <sz val="12"/>
      <color rgb="FF000000"/>
      <name val="Times New Roman Cyr"/>
      <charset val="204"/>
    </font>
    <font>
      <u/>
      <sz val="10"/>
      <color rgb="FF000000"/>
      <name val="Arial Cyr"/>
      <charset val="204"/>
    </font>
    <font>
      <b/>
      <u/>
      <sz val="11"/>
      <name val="Times New Roman Cyr"/>
      <family val="1"/>
      <charset val="204"/>
    </font>
    <font>
      <b/>
      <i/>
      <u/>
      <sz val="16"/>
      <color rgb="FF000000"/>
      <name val="Arial Cyr"/>
      <charset val="204"/>
    </font>
    <font>
      <sz val="10"/>
      <color rgb="FF000000"/>
      <name val="Arial Cyr1"/>
      <charset val="204"/>
    </font>
    <font>
      <b/>
      <sz val="10"/>
      <color rgb="FF000000"/>
      <name val="Times New Roman Cyr"/>
      <charset val="204"/>
    </font>
    <font>
      <b/>
      <u/>
      <sz val="10"/>
      <color rgb="FF000000"/>
      <name val="Times New Roman Cyr"/>
      <charset val="204"/>
    </font>
    <font>
      <b/>
      <sz val="12"/>
      <color rgb="FF000000"/>
      <name val="Times New Roman Cyr"/>
      <charset val="204"/>
    </font>
    <font>
      <sz val="9"/>
      <color rgb="FF000000"/>
      <name val="Arial Cyr"/>
      <charset val="204"/>
    </font>
    <font>
      <u/>
      <sz val="10"/>
      <color rgb="FF000000"/>
      <name val="Arial Cyr1"/>
      <charset val="204"/>
    </font>
    <font>
      <u/>
      <sz val="10"/>
      <name val="Arial Cyr1"/>
      <charset val="204"/>
    </font>
    <font>
      <b/>
      <u/>
      <sz val="10"/>
      <color rgb="FF000000"/>
      <name val="Arial Cyr"/>
      <charset val="204"/>
    </font>
    <font>
      <b/>
      <sz val="22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b/>
      <u/>
      <sz val="10"/>
      <name val="Times New Roman Cyr"/>
      <family val="1"/>
      <charset val="204"/>
    </font>
    <font>
      <b/>
      <sz val="12"/>
      <name val="Arial Cyr"/>
      <family val="2"/>
      <charset val="204"/>
    </font>
    <font>
      <u/>
      <sz val="11"/>
      <name val="Times New Roman Cyr"/>
      <family val="1"/>
      <charset val="204"/>
    </font>
    <font>
      <sz val="9"/>
      <name val="Arial Cyr"/>
      <family val="2"/>
      <charset val="204"/>
    </font>
    <font>
      <b/>
      <sz val="12"/>
      <name val="Arial Cyr"/>
      <charset val="204"/>
    </font>
    <font>
      <b/>
      <sz val="13"/>
      <name val="Arial Cyr"/>
      <family val="2"/>
      <charset val="204"/>
    </font>
    <font>
      <u/>
      <sz val="14"/>
      <name val="Times New Roman Cyr"/>
      <charset val="204"/>
    </font>
    <font>
      <u/>
      <sz val="10"/>
      <name val="Times New Roman Cyr"/>
      <family val="1"/>
      <charset val="204"/>
    </font>
    <font>
      <b/>
      <sz val="9"/>
      <name val="Arial Cyr"/>
      <family val="2"/>
      <charset val="204"/>
    </font>
    <font>
      <u/>
      <sz val="11"/>
      <color rgb="FFFF0000"/>
      <name val="Arial Cyr"/>
      <family val="2"/>
      <charset val="204"/>
    </font>
    <font>
      <sz val="10"/>
      <name val="Times New Roman Cyr"/>
      <charset val="204"/>
    </font>
    <font>
      <sz val="10"/>
      <color rgb="FF000000"/>
      <name val="Times New Roman Cyr1"/>
      <charset val="204"/>
    </font>
    <font>
      <b/>
      <i/>
      <u/>
      <sz val="18"/>
      <name val="Times New Roman Cyr"/>
      <family val="1"/>
      <charset val="204"/>
    </font>
    <font>
      <b/>
      <sz val="10"/>
      <name val="Arial Cyr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4" tint="0.79998168889431442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6"/>
      </patternFill>
    </fill>
    <fill>
      <patternFill patternType="solid">
        <fgColor indexed="31"/>
        <bgColor indexed="22"/>
      </patternFill>
    </fill>
    <fill>
      <patternFill patternType="solid">
        <f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  <bgColor indexed="31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4"/>
        <bgColor indexed="43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7"/>
        <bgColor indexed="21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20"/>
        <bgColor indexed="36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FFFF99"/>
      </patternFill>
    </fill>
    <fill>
      <patternFill patternType="solid">
        <fgColor rgb="FFFFFF00"/>
        <bgColor rgb="FFFFFFFF"/>
      </patternFill>
    </fill>
    <fill>
      <patternFill patternType="solid">
        <fgColor indexed="27"/>
        <bgColor indexed="42"/>
      </patternFill>
    </fill>
    <fill>
      <patternFill patternType="solid">
        <fgColor indexed="13"/>
        <bgColor indexed="34"/>
      </patternFill>
    </fill>
    <fill>
      <patternFill patternType="solid">
        <fgColor rgb="FFFFFF99"/>
        <bgColor indexed="26"/>
      </patternFill>
    </fill>
  </fills>
  <borders count="1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40">
    <xf numFmtId="0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1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4" borderId="0" applyNumberFormat="0" applyBorder="0" applyAlignment="0" applyProtection="0"/>
    <xf numFmtId="0" fontId="34" fillId="17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4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2" borderId="0" applyNumberFormat="0" applyBorder="0" applyAlignment="0" applyProtection="0"/>
    <xf numFmtId="0" fontId="35" fillId="29" borderId="0" applyNumberFormat="0" applyBorder="0" applyAlignment="0" applyProtection="0"/>
    <xf numFmtId="0" fontId="35" fillId="1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>
      <protection locked="0"/>
    </xf>
    <xf numFmtId="167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36" fillId="0" borderId="0">
      <protection locked="0"/>
    </xf>
    <xf numFmtId="168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36" fillId="0" borderId="0">
      <protection locked="0"/>
    </xf>
    <xf numFmtId="9" fontId="38" fillId="0" borderId="0" applyFont="0" applyBorder="0" applyProtection="0"/>
    <xf numFmtId="0" fontId="36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/>
    <xf numFmtId="0" fontId="17" fillId="0" borderId="0" applyNumberFormat="0" applyFill="0" applyBorder="0" applyAlignment="0" applyProtection="0"/>
    <xf numFmtId="0" fontId="36" fillId="0" borderId="0">
      <protection locked="0"/>
    </xf>
    <xf numFmtId="0" fontId="36" fillId="0" borderId="47">
      <protection locked="0"/>
    </xf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34" borderId="0" applyNumberFormat="0" applyBorder="0" applyAlignment="0" applyProtection="0"/>
    <xf numFmtId="0" fontId="35" fillId="31" borderId="0" applyNumberFormat="0" applyBorder="0" applyAlignment="0" applyProtection="0"/>
    <xf numFmtId="0" fontId="35" fillId="41" borderId="0" applyNumberFormat="0" applyBorder="0" applyAlignment="0" applyProtection="0"/>
    <xf numFmtId="0" fontId="35" fillId="33" borderId="0" applyNumberFormat="0" applyBorder="0" applyAlignment="0" applyProtection="0"/>
    <xf numFmtId="0" fontId="35" fillId="32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41" fillId="21" borderId="48" applyNumberFormat="0" applyAlignment="0" applyProtection="0"/>
    <xf numFmtId="0" fontId="41" fillId="13" borderId="48" applyNumberFormat="0" applyAlignment="0" applyProtection="0"/>
    <xf numFmtId="0" fontId="42" fillId="44" borderId="49" applyNumberFormat="0" applyAlignment="0" applyProtection="0"/>
    <xf numFmtId="0" fontId="42" fillId="25" borderId="49" applyNumberFormat="0" applyAlignment="0" applyProtection="0"/>
    <xf numFmtId="0" fontId="43" fillId="44" borderId="48" applyNumberFormat="0" applyAlignment="0" applyProtection="0"/>
    <xf numFmtId="0" fontId="43" fillId="25" borderId="48" applyNumberFormat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5" fillId="0" borderId="51" applyNumberFormat="0" applyFill="0" applyAlignment="0" applyProtection="0"/>
    <xf numFmtId="0" fontId="45" fillId="0" borderId="51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3" applyNumberFormat="0" applyFill="0" applyAlignment="0" applyProtection="0"/>
    <xf numFmtId="0" fontId="47" fillId="0" borderId="53" applyNumberFormat="0" applyFill="0" applyAlignment="0" applyProtection="0"/>
    <xf numFmtId="0" fontId="48" fillId="45" borderId="54" applyNumberFormat="0" applyAlignment="0" applyProtection="0"/>
    <xf numFmtId="0" fontId="48" fillId="46" borderId="54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47" borderId="0" applyNumberFormat="0" applyBorder="0" applyAlignment="0" applyProtection="0"/>
    <xf numFmtId="0" fontId="50" fillId="4" borderId="0" applyNumberFormat="0" applyBorder="0" applyAlignment="0" applyProtection="0"/>
    <xf numFmtId="0" fontId="51" fillId="0" borderId="0"/>
    <xf numFmtId="0" fontId="1" fillId="0" borderId="0"/>
    <xf numFmtId="0" fontId="52" fillId="0" borderId="0"/>
    <xf numFmtId="0" fontId="37" fillId="0" borderId="0"/>
    <xf numFmtId="0" fontId="53" fillId="0" borderId="0"/>
    <xf numFmtId="0" fontId="34" fillId="0" borderId="0"/>
    <xf numFmtId="0" fontId="53" fillId="0" borderId="0"/>
    <xf numFmtId="0" fontId="51" fillId="0" borderId="0"/>
    <xf numFmtId="0" fontId="53" fillId="0" borderId="0"/>
    <xf numFmtId="0" fontId="53" fillId="0" borderId="0"/>
    <xf numFmtId="0" fontId="37" fillId="0" borderId="0"/>
    <xf numFmtId="0" fontId="52" fillId="0" borderId="0"/>
    <xf numFmtId="0" fontId="53" fillId="0" borderId="0"/>
    <xf numFmtId="0" fontId="51" fillId="0" borderId="0"/>
    <xf numFmtId="0" fontId="53" fillId="0" borderId="0"/>
    <xf numFmtId="0" fontId="53" fillId="0" borderId="0"/>
    <xf numFmtId="0" fontId="37" fillId="0" borderId="0"/>
    <xf numFmtId="0" fontId="54" fillId="0" borderId="0"/>
    <xf numFmtId="0" fontId="55" fillId="0" borderId="0"/>
    <xf numFmtId="0" fontId="53" fillId="0" borderId="0"/>
    <xf numFmtId="0" fontId="55" fillId="0" borderId="0"/>
    <xf numFmtId="0" fontId="1" fillId="0" borderId="0"/>
    <xf numFmtId="0" fontId="56" fillId="0" borderId="0" applyNumberFormat="0" applyBorder="0" applyProtection="0"/>
    <xf numFmtId="0" fontId="52" fillId="0" borderId="0"/>
    <xf numFmtId="0" fontId="57" fillId="14" borderId="0" applyNumberFormat="0" applyBorder="0" applyAlignment="0" applyProtection="0"/>
    <xf numFmtId="0" fontId="57" fillId="48" borderId="0" applyNumberFormat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7" fillId="49" borderId="55" applyNumberFormat="0" applyFont="0" applyAlignment="0" applyProtection="0"/>
    <xf numFmtId="0" fontId="52" fillId="16" borderId="55" applyNumberFormat="0" applyAlignment="0" applyProtection="0"/>
    <xf numFmtId="9" fontId="52" fillId="0" borderId="0" applyFill="0" applyBorder="0" applyAlignment="0" applyProtection="0"/>
    <xf numFmtId="9" fontId="59" fillId="0" borderId="0" applyBorder="0" applyProtection="0"/>
    <xf numFmtId="9" fontId="1" fillId="0" borderId="0" applyFill="0" applyBorder="0" applyAlignment="0" applyProtection="0"/>
    <xf numFmtId="9" fontId="3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2" fillId="0" borderId="0" applyFill="0" applyBorder="0" applyAlignment="0" applyProtection="0"/>
    <xf numFmtId="0" fontId="60" fillId="0" borderId="56" applyNumberFormat="0" applyFill="0" applyAlignment="0" applyProtection="0"/>
    <xf numFmtId="0" fontId="60" fillId="0" borderId="56" applyNumberFormat="0" applyFill="0" applyAlignment="0" applyProtection="0"/>
    <xf numFmtId="165" fontId="17" fillId="0" borderId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37" fillId="0" borderId="0" applyFont="0" applyFill="0" applyBorder="0" applyAlignment="0" applyProtection="0"/>
    <xf numFmtId="164" fontId="1" fillId="0" borderId="0" applyFill="0" applyBorder="0" applyAlignment="0" applyProtection="0"/>
    <xf numFmtId="0" fontId="62" fillId="15" borderId="0" applyNumberFormat="0" applyBorder="0" applyAlignment="0" applyProtection="0"/>
    <xf numFmtId="0" fontId="62" fillId="20" borderId="0" applyNumberFormat="0" applyBorder="0" applyAlignment="0" applyProtection="0"/>
    <xf numFmtId="0" fontId="89" fillId="0" borderId="0" applyNumberFormat="0" applyBorder="0" applyProtection="0"/>
    <xf numFmtId="0" fontId="1" fillId="0" borderId="0"/>
    <xf numFmtId="0" fontId="52" fillId="0" borderId="0"/>
    <xf numFmtId="0" fontId="53" fillId="0" borderId="0"/>
    <xf numFmtId="0" fontId="53" fillId="0" borderId="0"/>
  </cellStyleXfs>
  <cellXfs count="586">
    <xf numFmtId="0" fontId="0" fillId="0" borderId="0" xfId="0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0" fontId="4" fillId="0" borderId="15" xfId="0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16" fillId="2" borderId="30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left" vertical="center"/>
    </xf>
    <xf numFmtId="0" fontId="17" fillId="0" borderId="15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1" fontId="17" fillId="0" borderId="15" xfId="0" applyNumberFormat="1" applyFont="1" applyFill="1" applyBorder="1" applyAlignment="1">
      <alignment horizontal="center" vertical="center"/>
    </xf>
    <xf numFmtId="165" fontId="13" fillId="0" borderId="10" xfId="0" applyNumberFormat="1" applyFont="1" applyFill="1" applyBorder="1" applyAlignment="1" applyProtection="1">
      <alignment horizontal="center" vertical="center"/>
    </xf>
    <xf numFmtId="165" fontId="6" fillId="0" borderId="15" xfId="0" applyNumberFormat="1" applyFont="1" applyFill="1" applyBorder="1" applyAlignment="1" applyProtection="1">
      <alignment horizontal="center" vertical="center"/>
    </xf>
    <xf numFmtId="165" fontId="6" fillId="0" borderId="12" xfId="0" applyNumberFormat="1" applyFont="1" applyFill="1" applyBorder="1" applyAlignment="1" applyProtection="1">
      <alignment horizontal="center" vertical="center"/>
    </xf>
    <xf numFmtId="165" fontId="6" fillId="0" borderId="8" xfId="0" applyNumberFormat="1" applyFont="1" applyFill="1" applyBorder="1" applyAlignment="1" applyProtection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165" fontId="17" fillId="4" borderId="15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4" fillId="4" borderId="8" xfId="0" applyNumberFormat="1" applyFont="1" applyFill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16" fillId="0" borderId="30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/>
    </xf>
    <xf numFmtId="0" fontId="3" fillId="7" borderId="30" xfId="0" applyFont="1" applyFill="1" applyBorder="1" applyAlignment="1" applyProtection="1">
      <alignment horizontal="center" vertical="center"/>
    </xf>
    <xf numFmtId="0" fontId="3" fillId="7" borderId="12" xfId="0" applyFont="1" applyFill="1" applyBorder="1" applyAlignment="1" applyProtection="1">
      <alignment horizontal="left" vertical="center"/>
    </xf>
    <xf numFmtId="0" fontId="10" fillId="8" borderId="15" xfId="0" applyFont="1" applyFill="1" applyBorder="1" applyAlignment="1">
      <alignment horizontal="center" vertical="center"/>
    </xf>
    <xf numFmtId="165" fontId="9" fillId="9" borderId="10" xfId="0" applyNumberFormat="1" applyFont="1" applyFill="1" applyBorder="1" applyAlignment="1" applyProtection="1">
      <alignment horizontal="center" vertical="center"/>
    </xf>
    <xf numFmtId="165" fontId="4" fillId="8" borderId="15" xfId="0" applyNumberFormat="1" applyFont="1" applyFill="1" applyBorder="1" applyAlignment="1" applyProtection="1">
      <alignment horizontal="center" vertical="center"/>
    </xf>
    <xf numFmtId="165" fontId="4" fillId="9" borderId="15" xfId="0" applyNumberFormat="1" applyFont="1" applyFill="1" applyBorder="1" applyAlignment="1" applyProtection="1">
      <alignment horizontal="center" vertical="center"/>
    </xf>
    <xf numFmtId="165" fontId="4" fillId="9" borderId="12" xfId="0" applyNumberFormat="1" applyFont="1" applyFill="1" applyBorder="1" applyAlignment="1" applyProtection="1">
      <alignment horizontal="center" vertical="center"/>
    </xf>
    <xf numFmtId="165" fontId="4" fillId="8" borderId="8" xfId="0" applyNumberFormat="1" applyFont="1" applyFill="1" applyBorder="1" applyAlignment="1" applyProtection="1">
      <alignment horizontal="center" vertical="center"/>
    </xf>
    <xf numFmtId="0" fontId="3" fillId="7" borderId="8" xfId="0" applyFont="1" applyFill="1" applyBorder="1" applyAlignment="1" applyProtection="1">
      <alignment horizontal="center" vertical="center"/>
    </xf>
    <xf numFmtId="1" fontId="4" fillId="7" borderId="15" xfId="0" applyNumberFormat="1" applyFont="1" applyFill="1" applyBorder="1" applyAlignment="1" applyProtection="1">
      <alignment horizontal="center" vertical="center"/>
    </xf>
    <xf numFmtId="165" fontId="10" fillId="8" borderId="15" xfId="0" applyNumberFormat="1" applyFont="1" applyFill="1" applyBorder="1" applyAlignment="1">
      <alignment horizontal="center" vertical="center"/>
    </xf>
    <xf numFmtId="0" fontId="10" fillId="10" borderId="8" xfId="0" applyFont="1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center" vertical="center"/>
    </xf>
    <xf numFmtId="0" fontId="14" fillId="10" borderId="8" xfId="0" applyFont="1" applyFill="1" applyBorder="1" applyAlignment="1">
      <alignment horizontal="center" vertical="center"/>
    </xf>
    <xf numFmtId="0" fontId="14" fillId="0" borderId="0" xfId="0" applyFont="1"/>
    <xf numFmtId="165" fontId="20" fillId="0" borderId="10" xfId="0" applyNumberFormat="1" applyFont="1" applyFill="1" applyBorder="1" applyAlignment="1" applyProtection="1">
      <alignment horizontal="center" vertical="center"/>
    </xf>
    <xf numFmtId="165" fontId="21" fillId="0" borderId="15" xfId="0" applyNumberFormat="1" applyFont="1" applyFill="1" applyBorder="1" applyAlignment="1" applyProtection="1">
      <alignment horizontal="center" vertical="center"/>
    </xf>
    <xf numFmtId="165" fontId="21" fillId="0" borderId="12" xfId="0" applyNumberFormat="1" applyFont="1" applyFill="1" applyBorder="1" applyAlignment="1" applyProtection="1">
      <alignment horizontal="center" vertical="center"/>
    </xf>
    <xf numFmtId="165" fontId="21" fillId="0" borderId="8" xfId="0" applyNumberFormat="1" applyFont="1" applyFill="1" applyBorder="1" applyAlignment="1" applyProtection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165" fontId="17" fillId="0" borderId="15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 applyProtection="1">
      <alignment horizontal="center" vertical="center"/>
    </xf>
    <xf numFmtId="0" fontId="23" fillId="8" borderId="15" xfId="0" applyFont="1" applyFill="1" applyBorder="1" applyAlignment="1">
      <alignment horizontal="center" vertical="center"/>
    </xf>
    <xf numFmtId="2" fontId="9" fillId="9" borderId="10" xfId="0" applyNumberFormat="1" applyFont="1" applyFill="1" applyBorder="1" applyAlignment="1" applyProtection="1">
      <alignment horizontal="center" vertical="center"/>
    </xf>
    <xf numFmtId="0" fontId="3" fillId="7" borderId="20" xfId="0" applyFont="1" applyFill="1" applyBorder="1" applyAlignment="1" applyProtection="1">
      <alignment horizontal="center" vertical="center"/>
    </xf>
    <xf numFmtId="1" fontId="10" fillId="8" borderId="15" xfId="0" applyNumberFormat="1" applyFont="1" applyFill="1" applyBorder="1" applyAlignment="1">
      <alignment horizontal="center" vertical="center"/>
    </xf>
    <xf numFmtId="0" fontId="10" fillId="10" borderId="15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1" fontId="10" fillId="8" borderId="17" xfId="0" applyNumberFormat="1" applyFont="1" applyFill="1" applyBorder="1" applyAlignment="1">
      <alignment horizontal="center" vertical="center"/>
    </xf>
    <xf numFmtId="1" fontId="10" fillId="4" borderId="15" xfId="0" applyNumberFormat="1" applyFont="1" applyFill="1" applyBorder="1" applyAlignment="1">
      <alignment horizontal="center" vertical="center"/>
    </xf>
    <xf numFmtId="0" fontId="14" fillId="7" borderId="33" xfId="0" applyFont="1" applyFill="1" applyBorder="1" applyAlignment="1">
      <alignment horizontal="center" vertical="center"/>
    </xf>
    <xf numFmtId="0" fontId="14" fillId="7" borderId="20" xfId="0" applyFont="1" applyFill="1" applyBorder="1" applyAlignment="1">
      <alignment horizontal="center" vertical="center"/>
    </xf>
    <xf numFmtId="1" fontId="24" fillId="0" borderId="33" xfId="0" applyNumberFormat="1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 applyProtection="1">
      <alignment horizontal="center" vertical="center"/>
    </xf>
    <xf numFmtId="165" fontId="4" fillId="0" borderId="15" xfId="0" applyNumberFormat="1" applyFont="1" applyFill="1" applyBorder="1" applyAlignment="1" applyProtection="1">
      <alignment horizontal="center" vertical="center"/>
    </xf>
    <xf numFmtId="165" fontId="4" fillId="0" borderId="33" xfId="0" applyNumberFormat="1" applyFont="1" applyFill="1" applyBorder="1" applyAlignment="1" applyProtection="1">
      <alignment horizontal="center" vertical="center"/>
    </xf>
    <xf numFmtId="165" fontId="4" fillId="0" borderId="20" xfId="0" applyNumberFormat="1" applyFont="1" applyFill="1" applyBorder="1" applyAlignment="1" applyProtection="1">
      <alignment horizontal="center" vertical="center"/>
    </xf>
    <xf numFmtId="165" fontId="4" fillId="0" borderId="8" xfId="0" applyNumberFormat="1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1" fontId="10" fillId="0" borderId="33" xfId="0" applyNumberFormat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165" fontId="10" fillId="0" borderId="17" xfId="0" applyNumberFormat="1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1" fontId="10" fillId="0" borderId="14" xfId="0" applyNumberFormat="1" applyFont="1" applyBorder="1" applyAlignment="1">
      <alignment horizontal="center" vertical="center"/>
    </xf>
    <xf numFmtId="166" fontId="14" fillId="0" borderId="15" xfId="2" applyNumberFormat="1" applyFont="1" applyFill="1" applyBorder="1" applyAlignment="1">
      <alignment horizontal="center" vertical="center"/>
    </xf>
    <xf numFmtId="9" fontId="1" fillId="0" borderId="0" xfId="2" applyFill="1" applyBorder="1" applyAlignment="1">
      <alignment horizontal="center" vertical="center"/>
    </xf>
    <xf numFmtId="1" fontId="27" fillId="0" borderId="33" xfId="0" applyNumberFormat="1" applyFont="1" applyFill="1" applyBorder="1" applyAlignment="1">
      <alignment horizontal="center" vertical="center"/>
    </xf>
    <xf numFmtId="1" fontId="27" fillId="0" borderId="8" xfId="0" applyNumberFormat="1" applyFont="1" applyFill="1" applyBorder="1" applyAlignment="1">
      <alignment horizontal="center" vertical="center"/>
    </xf>
    <xf numFmtId="0" fontId="0" fillId="0" borderId="0" xfId="0" applyFont="1" applyFill="1"/>
    <xf numFmtId="165" fontId="21" fillId="0" borderId="33" xfId="0" applyNumberFormat="1" applyFont="1" applyFill="1" applyBorder="1" applyAlignment="1" applyProtection="1">
      <alignment horizontal="center" vertical="center"/>
    </xf>
    <xf numFmtId="165" fontId="21" fillId="0" borderId="20" xfId="0" applyNumberFormat="1" applyFont="1" applyFill="1" applyBorder="1" applyAlignment="1" applyProtection="1">
      <alignment horizontal="center" vertical="center"/>
    </xf>
    <xf numFmtId="0" fontId="20" fillId="0" borderId="8" xfId="0" applyFont="1" applyFill="1" applyBorder="1" applyAlignment="1" applyProtection="1">
      <alignment horizontal="center" vertical="center"/>
    </xf>
    <xf numFmtId="165" fontId="17" fillId="0" borderId="17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" fontId="27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0" xfId="0" applyFont="1"/>
    <xf numFmtId="165" fontId="21" fillId="0" borderId="10" xfId="0" applyNumberFormat="1" applyFont="1" applyFill="1" applyBorder="1" applyAlignment="1" applyProtection="1">
      <alignment horizontal="center" vertical="center"/>
    </xf>
    <xf numFmtId="165" fontId="21" fillId="0" borderId="17" xfId="0" applyNumberFormat="1" applyFont="1" applyFill="1" applyBorder="1" applyAlignment="1" applyProtection="1">
      <alignment horizontal="center" vertical="center"/>
    </xf>
    <xf numFmtId="0" fontId="21" fillId="0" borderId="20" xfId="0" applyFont="1" applyFill="1" applyBorder="1" applyAlignment="1" applyProtection="1">
      <alignment horizontal="center" vertical="center"/>
    </xf>
    <xf numFmtId="165" fontId="11" fillId="0" borderId="20" xfId="0" applyNumberFormat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/>
    <xf numFmtId="0" fontId="11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32" fillId="0" borderId="28" xfId="0" applyFont="1" applyBorder="1" applyAlignment="1">
      <alignment vertical="center"/>
    </xf>
    <xf numFmtId="0" fontId="32" fillId="0" borderId="28" xfId="0" applyFont="1" applyBorder="1" applyAlignment="1">
      <alignment horizontal="center" vertical="center"/>
    </xf>
    <xf numFmtId="0" fontId="32" fillId="11" borderId="28" xfId="0" applyFont="1" applyFill="1" applyBorder="1" applyAlignment="1">
      <alignment horizontal="center" vertical="center"/>
    </xf>
    <xf numFmtId="0" fontId="33" fillId="0" borderId="28" xfId="0" applyFont="1" applyBorder="1" applyAlignment="1">
      <alignment horizontal="center" vertical="center" wrapText="1"/>
    </xf>
    <xf numFmtId="165" fontId="17" fillId="0" borderId="8" xfId="0" applyNumberFormat="1" applyFont="1" applyBorder="1" applyAlignment="1">
      <alignment horizontal="center" vertical="center"/>
    </xf>
    <xf numFmtId="165" fontId="17" fillId="11" borderId="8" xfId="0" applyNumberFormat="1" applyFont="1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11" fillId="11" borderId="8" xfId="0" applyFont="1" applyFill="1" applyBorder="1" applyAlignment="1">
      <alignment horizontal="center" vertical="center"/>
    </xf>
    <xf numFmtId="0" fontId="0" fillId="11" borderId="46" xfId="0" applyFont="1" applyFill="1" applyBorder="1" applyAlignment="1">
      <alignment horizontal="center" vertical="center"/>
    </xf>
    <xf numFmtId="0" fontId="17" fillId="0" borderId="8" xfId="0" applyFont="1" applyBorder="1" applyAlignment="1">
      <alignment vertical="center"/>
    </xf>
    <xf numFmtId="0" fontId="17" fillId="0" borderId="8" xfId="0" applyFont="1" applyBorder="1" applyAlignment="1"/>
    <xf numFmtId="0" fontId="0" fillId="0" borderId="8" xfId="0" applyFont="1" applyBorder="1"/>
    <xf numFmtId="166" fontId="0" fillId="0" borderId="8" xfId="2" applyNumberFormat="1" applyFont="1" applyFill="1" applyBorder="1" applyAlignment="1">
      <alignment horizontal="center" vertical="center" wrapText="1"/>
    </xf>
    <xf numFmtId="0" fontId="56" fillId="0" borderId="0" xfId="111" applyFont="1" applyFill="1" applyAlignment="1"/>
    <xf numFmtId="0" fontId="72" fillId="50" borderId="58" xfId="111" applyFont="1" applyFill="1" applyBorder="1" applyAlignment="1">
      <alignment horizontal="center" vertical="center"/>
    </xf>
    <xf numFmtId="0" fontId="73" fillId="0" borderId="58" xfId="111" applyFont="1" applyFill="1" applyBorder="1" applyAlignment="1">
      <alignment horizontal="center" vertical="center" wrapText="1"/>
    </xf>
    <xf numFmtId="0" fontId="75" fillId="0" borderId="59" xfId="111" applyFont="1" applyFill="1" applyBorder="1" applyAlignment="1">
      <alignment vertical="center"/>
    </xf>
    <xf numFmtId="0" fontId="76" fillId="0" borderId="58" xfId="0" applyFont="1" applyBorder="1" applyAlignment="1">
      <alignment horizontal="center" vertical="center"/>
    </xf>
    <xf numFmtId="0" fontId="77" fillId="50" borderId="59" xfId="111" applyFont="1" applyFill="1" applyBorder="1" applyAlignment="1">
      <alignment horizontal="center" vertical="center"/>
    </xf>
    <xf numFmtId="165" fontId="78" fillId="51" borderId="59" xfId="111" applyNumberFormat="1" applyFont="1" applyFill="1" applyBorder="1" applyAlignment="1">
      <alignment horizontal="center" vertical="center"/>
    </xf>
    <xf numFmtId="0" fontId="75" fillId="0" borderId="58" xfId="111" applyFont="1" applyFill="1" applyBorder="1" applyAlignment="1">
      <alignment vertical="center"/>
    </xf>
    <xf numFmtId="0" fontId="79" fillId="50" borderId="59" xfId="111" applyFont="1" applyFill="1" applyBorder="1" applyAlignment="1">
      <alignment horizontal="center" vertical="center"/>
    </xf>
    <xf numFmtId="0" fontId="80" fillId="51" borderId="58" xfId="111" applyFont="1" applyFill="1" applyBorder="1" applyAlignment="1">
      <alignment vertical="center"/>
    </xf>
    <xf numFmtId="0" fontId="81" fillId="52" borderId="58" xfId="0" applyFont="1" applyFill="1" applyBorder="1" applyAlignment="1" applyProtection="1">
      <alignment horizontal="center" vertical="center"/>
    </xf>
    <xf numFmtId="0" fontId="78" fillId="51" borderId="58" xfId="111" applyFont="1" applyFill="1" applyBorder="1" applyAlignment="1">
      <alignment horizontal="center" vertical="center"/>
    </xf>
    <xf numFmtId="0" fontId="75" fillId="0" borderId="60" xfId="111" applyFont="1" applyFill="1" applyBorder="1" applyAlignment="1">
      <alignment vertical="center"/>
    </xf>
    <xf numFmtId="0" fontId="76" fillId="50" borderId="61" xfId="112" applyFont="1" applyFill="1" applyBorder="1" applyAlignment="1">
      <alignment horizontal="center" vertical="center"/>
    </xf>
    <xf numFmtId="0" fontId="80" fillId="51" borderId="60" xfId="111" applyFont="1" applyFill="1" applyBorder="1" applyAlignment="1">
      <alignment horizontal="left" vertical="center" wrapText="1"/>
    </xf>
    <xf numFmtId="0" fontId="81" fillId="51" borderId="8" xfId="0" applyFont="1" applyFill="1" applyBorder="1" applyAlignment="1" applyProtection="1">
      <alignment horizontal="center" vertical="center"/>
    </xf>
    <xf numFmtId="0" fontId="78" fillId="51" borderId="62" xfId="111" applyFont="1" applyFill="1" applyBorder="1" applyAlignment="1">
      <alignment horizontal="center" vertical="center"/>
    </xf>
    <xf numFmtId="0" fontId="55" fillId="0" borderId="62" xfId="111" applyFont="1" applyFill="1" applyBorder="1" applyAlignment="1">
      <alignment horizontal="center" vertical="center"/>
    </xf>
    <xf numFmtId="165" fontId="55" fillId="0" borderId="59" xfId="111" applyNumberFormat="1" applyFont="1" applyFill="1" applyBorder="1" applyAlignment="1">
      <alignment horizontal="center" vertical="center"/>
    </xf>
    <xf numFmtId="0" fontId="84" fillId="0" borderId="62" xfId="111" applyFont="1" applyFill="1" applyBorder="1" applyAlignment="1">
      <alignment horizontal="center" vertical="center"/>
    </xf>
    <xf numFmtId="9" fontId="85" fillId="0" borderId="8" xfId="0" applyNumberFormat="1" applyFont="1" applyFill="1" applyBorder="1" applyAlignment="1" applyProtection="1">
      <alignment horizontal="center" vertical="center"/>
    </xf>
    <xf numFmtId="0" fontId="56" fillId="0" borderId="8" xfId="111" applyFont="1" applyFill="1" applyBorder="1" applyAlignment="1"/>
    <xf numFmtId="166" fontId="0" fillId="0" borderId="8" xfId="0" applyNumberFormat="1" applyFont="1" applyFill="1" applyBorder="1" applyAlignment="1">
      <alignment horizontal="center" vertical="center"/>
    </xf>
    <xf numFmtId="166" fontId="0" fillId="0" borderId="8" xfId="0" applyNumberFormat="1" applyFont="1" applyFill="1" applyBorder="1"/>
    <xf numFmtId="166" fontId="56" fillId="0" borderId="63" xfId="0" applyNumberFormat="1" applyFont="1" applyFill="1" applyBorder="1" applyAlignment="1">
      <alignment horizontal="center" vertical="center"/>
    </xf>
    <xf numFmtId="165" fontId="56" fillId="0" borderId="64" xfId="0" applyNumberFormat="1" applyFont="1" applyFill="1" applyBorder="1" applyAlignment="1">
      <alignment wrapText="1"/>
    </xf>
    <xf numFmtId="166" fontId="0" fillId="0" borderId="65" xfId="0" applyNumberFormat="1" applyFont="1" applyFill="1" applyBorder="1" applyAlignment="1">
      <alignment horizontal="center" vertical="center"/>
    </xf>
    <xf numFmtId="165" fontId="55" fillId="0" borderId="58" xfId="111" applyNumberFormat="1" applyFont="1" applyFill="1" applyBorder="1" applyAlignment="1">
      <alignment horizontal="center" vertical="center"/>
    </xf>
    <xf numFmtId="0" fontId="72" fillId="0" borderId="8" xfId="111" applyFont="1" applyFill="1" applyBorder="1" applyAlignment="1">
      <alignment horizontal="center" vertical="center"/>
    </xf>
    <xf numFmtId="166" fontId="72" fillId="0" borderId="8" xfId="2" applyNumberFormat="1" applyFont="1" applyFill="1" applyBorder="1" applyAlignment="1">
      <alignment horizontal="center" vertical="center"/>
    </xf>
    <xf numFmtId="0" fontId="56" fillId="0" borderId="8" xfId="111" applyFont="1" applyFill="1" applyBorder="1" applyAlignment="1">
      <alignment horizontal="center" vertical="center"/>
    </xf>
    <xf numFmtId="165" fontId="56" fillId="0" borderId="8" xfId="111" applyNumberFormat="1" applyFont="1" applyFill="1" applyBorder="1" applyAlignment="1">
      <alignment horizontal="center" vertical="center"/>
    </xf>
    <xf numFmtId="0" fontId="56" fillId="0" borderId="8" xfId="0" applyFont="1" applyFill="1" applyBorder="1" applyAlignment="1">
      <alignment horizontal="center" vertical="center"/>
    </xf>
    <xf numFmtId="165" fontId="87" fillId="8" borderId="15" xfId="0" applyNumberFormat="1" applyFont="1" applyFill="1" applyBorder="1" applyAlignment="1" applyProtection="1">
      <alignment horizontal="center" vertical="center"/>
    </xf>
    <xf numFmtId="165" fontId="87" fillId="0" borderId="15" xfId="0" applyNumberFormat="1" applyFont="1" applyFill="1" applyBorder="1" applyAlignment="1" applyProtection="1">
      <alignment horizontal="center" vertical="center"/>
    </xf>
    <xf numFmtId="0" fontId="23" fillId="0" borderId="0" xfId="0" applyFont="1"/>
    <xf numFmtId="1" fontId="77" fillId="50" borderId="59" xfId="111" applyNumberFormat="1" applyFont="1" applyFill="1" applyBorder="1" applyAlignment="1">
      <alignment horizontal="center" vertical="center"/>
    </xf>
    <xf numFmtId="0" fontId="74" fillId="51" borderId="58" xfId="111" applyFont="1" applyFill="1" applyBorder="1" applyAlignment="1">
      <alignment horizontal="center" vertical="center" wrapText="1"/>
    </xf>
    <xf numFmtId="0" fontId="69" fillId="53" borderId="59" xfId="111" applyFont="1" applyFill="1" applyBorder="1" applyAlignment="1">
      <alignment horizontal="center" vertical="center"/>
    </xf>
    <xf numFmtId="0" fontId="69" fillId="53" borderId="61" xfId="111" applyFont="1" applyFill="1" applyBorder="1" applyAlignment="1">
      <alignment horizontal="center" vertical="center"/>
    </xf>
    <xf numFmtId="165" fontId="78" fillId="51" borderId="61" xfId="111" applyNumberFormat="1" applyFont="1" applyFill="1" applyBorder="1" applyAlignment="1">
      <alignment horizontal="center" vertical="center"/>
    </xf>
    <xf numFmtId="9" fontId="92" fillId="0" borderId="58" xfId="0" applyNumberFormat="1" applyFont="1" applyFill="1" applyBorder="1" applyAlignment="1" applyProtection="1">
      <alignment horizontal="center" vertical="center"/>
    </xf>
    <xf numFmtId="0" fontId="56" fillId="0" borderId="58" xfId="111" applyFont="1" applyFill="1" applyBorder="1" applyAlignment="1"/>
    <xf numFmtId="166" fontId="0" fillId="0" borderId="58" xfId="0" applyNumberFormat="1" applyFill="1" applyBorder="1" applyAlignment="1">
      <alignment horizontal="center" vertical="center"/>
    </xf>
    <xf numFmtId="166" fontId="0" fillId="0" borderId="66" xfId="0" applyNumberFormat="1" applyFill="1" applyBorder="1"/>
    <xf numFmtId="166" fontId="0" fillId="0" borderId="67" xfId="0" applyNumberFormat="1" applyFill="1" applyBorder="1" applyAlignment="1">
      <alignment horizontal="center" vertical="center"/>
    </xf>
    <xf numFmtId="166" fontId="93" fillId="0" borderId="68" xfId="0" applyNumberFormat="1" applyFont="1" applyFill="1" applyBorder="1" applyAlignment="1">
      <alignment wrapText="1"/>
    </xf>
    <xf numFmtId="166" fontId="0" fillId="0" borderId="69" xfId="0" applyNumberFormat="1" applyFill="1" applyBorder="1" applyAlignment="1">
      <alignment horizontal="center" vertical="center"/>
    </xf>
    <xf numFmtId="166" fontId="0" fillId="0" borderId="58" xfId="0" applyNumberFormat="1" applyFill="1" applyBorder="1"/>
    <xf numFmtId="166" fontId="72" fillId="0" borderId="63" xfId="0" applyNumberFormat="1" applyFont="1" applyFill="1" applyBorder="1" applyAlignment="1">
      <alignment horizontal="center" vertical="center"/>
    </xf>
    <xf numFmtId="165" fontId="72" fillId="0" borderId="64" xfId="0" applyNumberFormat="1" applyFont="1" applyFill="1" applyBorder="1" applyAlignment="1">
      <alignment horizontal="right" vertical="top" wrapText="1"/>
    </xf>
    <xf numFmtId="166" fontId="0" fillId="0" borderId="66" xfId="0" applyNumberFormat="1" applyFill="1" applyBorder="1" applyAlignment="1">
      <alignment horizontal="center" vertical="center"/>
    </xf>
    <xf numFmtId="166" fontId="56" fillId="0" borderId="8" xfId="111" applyNumberFormat="1" applyFont="1" applyFill="1" applyBorder="1" applyAlignment="1"/>
    <xf numFmtId="1" fontId="72" fillId="0" borderId="58" xfId="111" applyNumberFormat="1" applyFont="1" applyFill="1" applyBorder="1" applyAlignment="1">
      <alignment horizontal="center" vertical="center"/>
    </xf>
    <xf numFmtId="166" fontId="72" fillId="0" borderId="58" xfId="2" applyNumberFormat="1" applyFont="1" applyFill="1" applyBorder="1" applyAlignment="1">
      <alignment horizontal="center" vertical="center"/>
    </xf>
    <xf numFmtId="0" fontId="89" fillId="0" borderId="59" xfId="111" applyFont="1" applyFill="1" applyBorder="1" applyAlignment="1">
      <alignment horizontal="center" vertical="center"/>
    </xf>
    <xf numFmtId="165" fontId="56" fillId="0" borderId="59" xfId="111" applyNumberFormat="1" applyFont="1" applyFill="1" applyBorder="1" applyAlignment="1">
      <alignment horizontal="center" vertical="center"/>
    </xf>
    <xf numFmtId="0" fontId="94" fillId="0" borderId="59" xfId="111" applyFont="1" applyFill="1" applyBorder="1" applyAlignment="1">
      <alignment horizontal="center" vertical="center"/>
    </xf>
    <xf numFmtId="0" fontId="95" fillId="0" borderId="8" xfId="0" applyFont="1" applyFill="1" applyBorder="1" applyAlignment="1">
      <alignment horizontal="center" vertical="center"/>
    </xf>
    <xf numFmtId="165" fontId="56" fillId="0" borderId="61" xfId="111" applyNumberFormat="1" applyFont="1" applyFill="1" applyBorder="1" applyAlignment="1">
      <alignment horizontal="center" vertical="center"/>
    </xf>
    <xf numFmtId="0" fontId="89" fillId="0" borderId="70" xfId="111" applyFont="1" applyFill="1" applyBorder="1" applyAlignment="1">
      <alignment horizontal="center" vertical="center"/>
    </xf>
    <xf numFmtId="0" fontId="89" fillId="0" borderId="8" xfId="0" applyFont="1" applyFill="1" applyBorder="1" applyAlignment="1">
      <alignment horizontal="center" vertical="center"/>
    </xf>
    <xf numFmtId="0" fontId="89" fillId="0" borderId="71" xfId="111" applyFont="1" applyFill="1" applyBorder="1" applyAlignment="1">
      <alignment horizontal="center" vertical="center"/>
    </xf>
    <xf numFmtId="0" fontId="96" fillId="0" borderId="0" xfId="111" applyFont="1" applyFill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98" fillId="2" borderId="0" xfId="0" applyFont="1" applyFill="1" applyAlignment="1">
      <alignment horizontal="center"/>
    </xf>
    <xf numFmtId="0" fontId="98" fillId="2" borderId="0" xfId="0" applyFont="1" applyFill="1" applyBorder="1" applyAlignment="1">
      <alignment horizontal="center"/>
    </xf>
    <xf numFmtId="0" fontId="98" fillId="2" borderId="0" xfId="0" applyFont="1" applyFill="1" applyBorder="1" applyAlignment="1" applyProtection="1">
      <alignment horizontal="center"/>
    </xf>
    <xf numFmtId="0" fontId="98" fillId="2" borderId="0" xfId="0" applyFont="1" applyFill="1" applyBorder="1" applyAlignment="1" applyProtection="1">
      <alignment horizontal="left"/>
    </xf>
    <xf numFmtId="0" fontId="24" fillId="2" borderId="72" xfId="0" applyFont="1" applyFill="1" applyBorder="1" applyAlignment="1" applyProtection="1">
      <alignment horizontal="center" vertical="center" textRotation="90" wrapText="1"/>
    </xf>
    <xf numFmtId="0" fontId="24" fillId="2" borderId="73" xfId="0" applyFont="1" applyFill="1" applyBorder="1" applyAlignment="1" applyProtection="1">
      <alignment horizontal="center" vertical="center" textRotation="90" wrapText="1"/>
    </xf>
    <xf numFmtId="0" fontId="24" fillId="54" borderId="73" xfId="0" applyFont="1" applyFill="1" applyBorder="1" applyAlignment="1" applyProtection="1">
      <alignment horizontal="center" vertical="center" textRotation="90" wrapText="1"/>
    </xf>
    <xf numFmtId="0" fontId="24" fillId="54" borderId="4" xfId="0" applyFont="1" applyFill="1" applyBorder="1" applyAlignment="1" applyProtection="1">
      <alignment horizontal="center" vertical="center" textRotation="90" wrapText="1"/>
    </xf>
    <xf numFmtId="0" fontId="18" fillId="2" borderId="12" xfId="0" applyFont="1" applyFill="1" applyBorder="1" applyAlignment="1" applyProtection="1">
      <alignment horizontal="center" vertical="center" textRotation="90" wrapText="1"/>
    </xf>
    <xf numFmtId="0" fontId="18" fillId="2" borderId="8" xfId="0" applyFont="1" applyFill="1" applyBorder="1" applyAlignment="1" applyProtection="1">
      <alignment horizontal="center" vertical="center" textRotation="90" wrapText="1"/>
    </xf>
    <xf numFmtId="0" fontId="24" fillId="2" borderId="77" xfId="0" applyFont="1" applyFill="1" applyBorder="1" applyAlignment="1" applyProtection="1">
      <alignment horizontal="center" vertical="center" wrapText="1"/>
    </xf>
    <xf numFmtId="0" fontId="24" fillId="2" borderId="78" xfId="0" applyFont="1" applyFill="1" applyBorder="1" applyAlignment="1" applyProtection="1">
      <alignment horizontal="center" vertical="center" wrapText="1"/>
    </xf>
    <xf numFmtId="0" fontId="24" fillId="54" borderId="78" xfId="0" applyFont="1" applyFill="1" applyBorder="1" applyAlignment="1" applyProtection="1">
      <alignment horizontal="center" vertical="center" wrapText="1"/>
    </xf>
    <xf numFmtId="0" fontId="24" fillId="54" borderId="79" xfId="0" applyFont="1" applyFill="1" applyBorder="1" applyAlignment="1" applyProtection="1">
      <alignment horizontal="center" vertical="center" wrapText="1"/>
    </xf>
    <xf numFmtId="0" fontId="18" fillId="2" borderId="80" xfId="0" applyFont="1" applyFill="1" applyBorder="1" applyAlignment="1" applyProtection="1">
      <alignment horizontal="center" vertical="center" wrapText="1"/>
    </xf>
    <xf numFmtId="0" fontId="18" fillId="2" borderId="8" xfId="0" applyFont="1" applyFill="1" applyBorder="1" applyAlignment="1" applyProtection="1">
      <alignment horizontal="center" vertical="center" wrapText="1"/>
    </xf>
    <xf numFmtId="0" fontId="9" fillId="2" borderId="30" xfId="0" applyFont="1" applyFill="1" applyBorder="1" applyAlignment="1" applyProtection="1">
      <alignment horizontal="center" vertical="center"/>
    </xf>
    <xf numFmtId="0" fontId="99" fillId="2" borderId="12" xfId="0" applyFont="1" applyFill="1" applyBorder="1" applyAlignment="1" applyProtection="1">
      <alignment horizontal="left" vertical="center"/>
    </xf>
    <xf numFmtId="1" fontId="24" fillId="2" borderId="12" xfId="0" applyNumberFormat="1" applyFont="1" applyFill="1" applyBorder="1" applyAlignment="1">
      <alignment horizontal="center" vertical="center"/>
    </xf>
    <xf numFmtId="1" fontId="4" fillId="4" borderId="81" xfId="0" applyNumberFormat="1" applyFont="1" applyFill="1" applyBorder="1" applyAlignment="1" applyProtection="1">
      <alignment horizontal="center" vertical="center"/>
    </xf>
    <xf numFmtId="1" fontId="100" fillId="0" borderId="81" xfId="0" applyNumberFormat="1" applyFont="1" applyFill="1" applyBorder="1" applyAlignment="1" applyProtection="1">
      <alignment horizontal="center" vertical="center"/>
    </xf>
    <xf numFmtId="1" fontId="100" fillId="0" borderId="82" xfId="0" applyNumberFormat="1" applyFont="1" applyFill="1" applyBorder="1" applyAlignment="1" applyProtection="1">
      <alignment horizontal="center" vertical="center"/>
    </xf>
    <xf numFmtId="171" fontId="12" fillId="0" borderId="8" xfId="0" applyNumberFormat="1" applyFont="1" applyFill="1" applyBorder="1" applyAlignment="1" applyProtection="1">
      <alignment horizontal="center" vertical="center"/>
    </xf>
    <xf numFmtId="1" fontId="87" fillId="4" borderId="81" xfId="0" applyNumberFormat="1" applyFont="1" applyFill="1" applyBorder="1" applyAlignment="1" applyProtection="1">
      <alignment horizontal="center" vertical="center"/>
    </xf>
    <xf numFmtId="0" fontId="99" fillId="0" borderId="12" xfId="0" applyFont="1" applyBorder="1" applyAlignment="1" applyProtection="1">
      <alignment horizontal="left" vertical="center"/>
    </xf>
    <xf numFmtId="0" fontId="9" fillId="4" borderId="30" xfId="0" applyFont="1" applyFill="1" applyBorder="1" applyAlignment="1" applyProtection="1">
      <alignment horizontal="center" vertical="center"/>
    </xf>
    <xf numFmtId="0" fontId="99" fillId="55" borderId="12" xfId="0" applyFont="1" applyFill="1" applyBorder="1" applyAlignment="1" applyProtection="1">
      <alignment vertical="center"/>
    </xf>
    <xf numFmtId="0" fontId="9" fillId="55" borderId="82" xfId="0" applyFont="1" applyFill="1" applyBorder="1" applyAlignment="1" applyProtection="1">
      <alignment horizontal="center" vertical="center"/>
    </xf>
    <xf numFmtId="1" fontId="4" fillId="55" borderId="81" xfId="0" applyNumberFormat="1" applyFont="1" applyFill="1" applyBorder="1" applyAlignment="1" applyProtection="1">
      <alignment horizontal="center" vertical="center"/>
    </xf>
    <xf numFmtId="1" fontId="4" fillId="55" borderId="82" xfId="0" applyNumberFormat="1" applyFont="1" applyFill="1" applyBorder="1" applyAlignment="1" applyProtection="1">
      <alignment horizontal="center" vertical="center"/>
    </xf>
    <xf numFmtId="171" fontId="20" fillId="10" borderId="8" xfId="0" applyNumberFormat="1" applyFont="1" applyFill="1" applyBorder="1" applyAlignment="1" applyProtection="1">
      <alignment horizontal="center" vertical="center"/>
    </xf>
    <xf numFmtId="165" fontId="24" fillId="2" borderId="12" xfId="0" applyNumberFormat="1" applyFont="1" applyFill="1" applyBorder="1" applyAlignment="1">
      <alignment horizontal="center" vertical="center"/>
    </xf>
    <xf numFmtId="1" fontId="9" fillId="55" borderId="83" xfId="0" applyNumberFormat="1" applyFont="1" applyFill="1" applyBorder="1" applyAlignment="1" applyProtection="1">
      <alignment horizontal="center" vertical="center"/>
      <protection locked="0"/>
    </xf>
    <xf numFmtId="1" fontId="87" fillId="55" borderId="81" xfId="0" applyNumberFormat="1" applyFont="1" applyFill="1" applyBorder="1" applyAlignment="1" applyProtection="1">
      <alignment horizontal="center" vertical="center"/>
    </xf>
    <xf numFmtId="1" fontId="87" fillId="55" borderId="82" xfId="0" applyNumberFormat="1" applyFont="1" applyFill="1" applyBorder="1" applyAlignment="1" applyProtection="1">
      <alignment horizontal="center" vertical="center"/>
    </xf>
    <xf numFmtId="9" fontId="4" fillId="4" borderId="81" xfId="0" applyNumberFormat="1" applyFont="1" applyFill="1" applyBorder="1" applyAlignment="1" applyProtection="1">
      <alignment horizontal="center" vertical="center"/>
    </xf>
    <xf numFmtId="166" fontId="4" fillId="2" borderId="14" xfId="0" applyNumberFormat="1" applyFont="1" applyFill="1" applyBorder="1" applyAlignment="1" applyProtection="1">
      <alignment horizontal="center" vertical="center"/>
    </xf>
    <xf numFmtId="166" fontId="4" fillId="2" borderId="84" xfId="0" applyNumberFormat="1" applyFont="1" applyFill="1" applyBorder="1" applyAlignment="1" applyProtection="1">
      <alignment horizontal="center" vertical="center"/>
    </xf>
    <xf numFmtId="171" fontId="9" fillId="56" borderId="86" xfId="0" applyNumberFormat="1" applyFont="1" applyFill="1" applyBorder="1" applyAlignment="1" applyProtection="1">
      <alignment horizontal="center" vertical="center"/>
    </xf>
    <xf numFmtId="171" fontId="9" fillId="56" borderId="87" xfId="0" applyNumberFormat="1" applyFont="1" applyFill="1" applyBorder="1" applyAlignment="1" applyProtection="1">
      <alignment horizontal="center" vertical="center"/>
    </xf>
    <xf numFmtId="171" fontId="9" fillId="56" borderId="8" xfId="0" applyNumberFormat="1" applyFont="1" applyFill="1" applyBorder="1" applyAlignment="1" applyProtection="1">
      <alignment horizontal="center" vertical="center"/>
    </xf>
    <xf numFmtId="171" fontId="9" fillId="0" borderId="8" xfId="0" applyNumberFormat="1" applyFont="1" applyFill="1" applyBorder="1" applyAlignment="1" applyProtection="1">
      <alignment horizontal="center" vertical="center"/>
    </xf>
    <xf numFmtId="171" fontId="3" fillId="0" borderId="86" xfId="0" applyNumberFormat="1" applyFont="1" applyFill="1" applyBorder="1" applyAlignment="1" applyProtection="1">
      <alignment horizontal="center" vertical="center"/>
    </xf>
    <xf numFmtId="171" fontId="3" fillId="0" borderId="87" xfId="0" applyNumberFormat="1" applyFont="1" applyFill="1" applyBorder="1" applyAlignment="1" applyProtection="1">
      <alignment horizontal="center" vertical="center"/>
    </xf>
    <xf numFmtId="10" fontId="18" fillId="2" borderId="90" xfId="119" applyNumberFormat="1" applyFont="1" applyFill="1" applyBorder="1" applyAlignment="1" applyProtection="1">
      <alignment horizontal="center" vertical="center"/>
    </xf>
    <xf numFmtId="10" fontId="18" fillId="2" borderId="90" xfId="119" applyNumberFormat="1" applyFont="1" applyFill="1" applyBorder="1" applyAlignment="1" applyProtection="1">
      <alignment horizontal="center" vertical="center" wrapText="1"/>
    </xf>
    <xf numFmtId="171" fontId="4" fillId="0" borderId="0" xfId="0" applyNumberFormat="1" applyFont="1" applyFill="1" applyBorder="1" applyAlignment="1" applyProtection="1">
      <alignment horizontal="center" vertical="center"/>
    </xf>
    <xf numFmtId="0" fontId="52" fillId="2" borderId="8" xfId="119" applyNumberFormat="1" applyFont="1" applyFill="1" applyBorder="1" applyAlignment="1" applyProtection="1">
      <alignment horizontal="center" vertical="center"/>
    </xf>
    <xf numFmtId="0" fontId="105" fillId="2" borderId="8" xfId="119" applyNumberFormat="1" applyFont="1" applyFill="1" applyBorder="1" applyAlignment="1" applyProtection="1">
      <alignment horizontal="center" vertical="center" wrapText="1"/>
    </xf>
    <xf numFmtId="0" fontId="105" fillId="2" borderId="8" xfId="119" applyNumberFormat="1" applyFont="1" applyFill="1" applyBorder="1" applyAlignment="1" applyProtection="1">
      <alignment horizontal="center" vertical="center"/>
    </xf>
    <xf numFmtId="171" fontId="100" fillId="0" borderId="76" xfId="0" applyNumberFormat="1" applyFont="1" applyFill="1" applyBorder="1" applyAlignment="1" applyProtection="1">
      <alignment horizontal="center" vertical="center"/>
    </xf>
    <xf numFmtId="171" fontId="100" fillId="0" borderId="93" xfId="0" applyNumberFormat="1" applyFont="1" applyFill="1" applyBorder="1" applyAlignment="1" applyProtection="1">
      <alignment horizontal="center" vertical="center"/>
    </xf>
    <xf numFmtId="171" fontId="100" fillId="0" borderId="28" xfId="0" applyNumberFormat="1" applyFont="1" applyFill="1" applyBorder="1" applyAlignment="1" applyProtection="1">
      <alignment horizontal="center" vertical="center"/>
    </xf>
    <xf numFmtId="172" fontId="100" fillId="0" borderId="28" xfId="0" applyNumberFormat="1" applyFont="1" applyFill="1" applyBorder="1" applyAlignment="1" applyProtection="1">
      <alignment horizontal="center" vertical="center"/>
    </xf>
    <xf numFmtId="166" fontId="4" fillId="0" borderId="0" xfId="0" applyNumberFormat="1" applyFont="1" applyFill="1" applyBorder="1" applyAlignment="1" applyProtection="1">
      <alignment horizontal="center" vertical="center"/>
    </xf>
    <xf numFmtId="171" fontId="100" fillId="0" borderId="86" xfId="0" applyNumberFormat="1" applyFont="1" applyFill="1" applyBorder="1" applyAlignment="1" applyProtection="1">
      <alignment horizontal="center" vertical="center"/>
    </xf>
    <xf numFmtId="171" fontId="100" fillId="0" borderId="8" xfId="0" applyNumberFormat="1" applyFont="1" applyFill="1" applyBorder="1" applyAlignment="1" applyProtection="1">
      <alignment horizontal="center" vertical="center"/>
    </xf>
    <xf numFmtId="0" fontId="0" fillId="0" borderId="0" xfId="137" applyFont="1"/>
    <xf numFmtId="0" fontId="106" fillId="0" borderId="0" xfId="0" applyFont="1"/>
    <xf numFmtId="0" fontId="52" fillId="0" borderId="0" xfId="137"/>
    <xf numFmtId="0" fontId="0" fillId="0" borderId="96" xfId="137" applyFont="1" applyBorder="1" applyAlignment="1">
      <alignment horizontal="center"/>
    </xf>
    <xf numFmtId="0" fontId="27" fillId="0" borderId="0" xfId="0" applyFont="1"/>
    <xf numFmtId="0" fontId="18" fillId="2" borderId="17" xfId="0" applyFont="1" applyFill="1" applyBorder="1" applyAlignment="1" applyProtection="1">
      <alignment horizontal="center" vertical="center" textRotation="90" wrapText="1"/>
    </xf>
    <xf numFmtId="165" fontId="4" fillId="0" borderId="81" xfId="0" applyNumberFormat="1" applyFont="1" applyFill="1" applyBorder="1" applyAlignment="1" applyProtection="1">
      <alignment horizontal="center" vertical="center"/>
    </xf>
    <xf numFmtId="0" fontId="99" fillId="7" borderId="12" xfId="0" applyFont="1" applyFill="1" applyBorder="1" applyAlignment="1" applyProtection="1">
      <alignment vertical="center"/>
    </xf>
    <xf numFmtId="0" fontId="9" fillId="7" borderId="82" xfId="0" applyFont="1" applyFill="1" applyBorder="1" applyAlignment="1" applyProtection="1">
      <alignment horizontal="center" vertical="center"/>
    </xf>
    <xf numFmtId="165" fontId="4" fillId="10" borderId="81" xfId="0" applyNumberFormat="1" applyFont="1" applyFill="1" applyBorder="1" applyAlignment="1" applyProtection="1">
      <alignment horizontal="center" vertical="center"/>
    </xf>
    <xf numFmtId="1" fontId="9" fillId="7" borderId="83" xfId="0" applyNumberFormat="1" applyFont="1" applyFill="1" applyBorder="1" applyAlignment="1" applyProtection="1">
      <alignment horizontal="center" vertical="center"/>
      <protection locked="0"/>
    </xf>
    <xf numFmtId="9" fontId="100" fillId="0" borderId="81" xfId="0" applyNumberFormat="1" applyFont="1" applyFill="1" applyBorder="1" applyAlignment="1" applyProtection="1">
      <alignment horizontal="center" vertical="center"/>
    </xf>
    <xf numFmtId="166" fontId="100" fillId="2" borderId="14" xfId="0" applyNumberFormat="1" applyFont="1" applyFill="1" applyBorder="1" applyAlignment="1" applyProtection="1">
      <alignment horizontal="center" vertical="center"/>
    </xf>
    <xf numFmtId="166" fontId="100" fillId="2" borderId="13" xfId="0" applyNumberFormat="1" applyFont="1" applyFill="1" applyBorder="1" applyAlignment="1" applyProtection="1">
      <alignment horizontal="center" vertical="center"/>
    </xf>
    <xf numFmtId="166" fontId="100" fillId="2" borderId="8" xfId="0" applyNumberFormat="1" applyFont="1" applyFill="1" applyBorder="1" applyAlignment="1" applyProtection="1">
      <alignment horizontal="center" vertical="center"/>
    </xf>
    <xf numFmtId="172" fontId="3" fillId="0" borderId="8" xfId="0" applyNumberFormat="1" applyFont="1" applyFill="1" applyBorder="1" applyAlignment="1" applyProtection="1">
      <alignment horizontal="center" vertical="center"/>
    </xf>
    <xf numFmtId="171" fontId="12" fillId="0" borderId="86" xfId="0" applyNumberFormat="1" applyFont="1" applyFill="1" applyBorder="1" applyAlignment="1" applyProtection="1">
      <alignment horizontal="center" vertical="center"/>
    </xf>
    <xf numFmtId="171" fontId="12" fillId="0" borderId="87" xfId="0" applyNumberFormat="1" applyFont="1" applyFill="1" applyBorder="1" applyAlignment="1" applyProtection="1">
      <alignment horizontal="center" vertical="center"/>
    </xf>
    <xf numFmtId="171" fontId="12" fillId="0" borderId="45" xfId="0" applyNumberFormat="1" applyFont="1" applyFill="1" applyBorder="1" applyAlignment="1" applyProtection="1">
      <alignment horizontal="center" vertical="center"/>
    </xf>
    <xf numFmtId="172" fontId="12" fillId="0" borderId="8" xfId="0" applyNumberFormat="1" applyFont="1" applyFill="1" applyBorder="1" applyAlignment="1" applyProtection="1">
      <alignment horizontal="center" vertical="center"/>
    </xf>
    <xf numFmtId="171" fontId="12" fillId="0" borderId="85" xfId="0" applyNumberFormat="1" applyFont="1" applyFill="1" applyBorder="1" applyAlignment="1" applyProtection="1">
      <alignment horizontal="center" vertical="center"/>
    </xf>
    <xf numFmtId="171" fontId="12" fillId="0" borderId="11" xfId="0" applyNumberFormat="1" applyFont="1" applyFill="1" applyBorder="1" applyAlignment="1" applyProtection="1">
      <alignment horizontal="center" vertical="center"/>
    </xf>
    <xf numFmtId="0" fontId="0" fillId="2" borderId="0" xfId="137" applyFont="1" applyFill="1" applyBorder="1" applyProtection="1"/>
    <xf numFmtId="0" fontId="0" fillId="0" borderId="0" xfId="0" applyAlignment="1">
      <alignment horizontal="center"/>
    </xf>
    <xf numFmtId="171" fontId="100" fillId="0" borderId="103" xfId="0" applyNumberFormat="1" applyFont="1" applyFill="1" applyBorder="1" applyAlignment="1" applyProtection="1">
      <alignment horizontal="center" vertical="center"/>
    </xf>
    <xf numFmtId="171" fontId="100" fillId="0" borderId="102" xfId="0" applyNumberFormat="1" applyFont="1" applyFill="1" applyBorder="1" applyAlignment="1" applyProtection="1">
      <alignment horizontal="center" vertical="center"/>
    </xf>
    <xf numFmtId="166" fontId="18" fillId="2" borderId="90" xfId="119" applyNumberFormat="1" applyFont="1" applyFill="1" applyBorder="1" applyAlignment="1" applyProtection="1">
      <alignment horizontal="center" vertical="center"/>
    </xf>
    <xf numFmtId="0" fontId="31" fillId="0" borderId="8" xfId="0" applyFont="1" applyBorder="1" applyAlignment="1">
      <alignment vertical="center" wrapText="1"/>
    </xf>
    <xf numFmtId="0" fontId="0" fillId="0" borderId="8" xfId="0" applyBorder="1" applyAlignment="1">
      <alignment wrapText="1"/>
    </xf>
    <xf numFmtId="0" fontId="17" fillId="0" borderId="45" xfId="0" applyFont="1" applyBorder="1" applyAlignment="1">
      <alignment horizontal="right" vertical="center" wrapText="1"/>
    </xf>
    <xf numFmtId="0" fontId="0" fillId="0" borderId="36" xfId="0" applyFont="1" applyBorder="1" applyAlignment="1">
      <alignment horizontal="right" wrapText="1"/>
    </xf>
    <xf numFmtId="0" fontId="0" fillId="0" borderId="41" xfId="0" applyFont="1" applyBorder="1" applyAlignment="1">
      <alignment horizontal="right" wrapText="1"/>
    </xf>
    <xf numFmtId="0" fontId="9" fillId="0" borderId="31" xfId="0" applyFont="1" applyFill="1" applyBorder="1" applyAlignment="1" applyProtection="1">
      <alignment horizontal="left" vertical="center"/>
    </xf>
    <xf numFmtId="0" fontId="9" fillId="0" borderId="32" xfId="0" applyFont="1" applyFill="1" applyBorder="1" applyAlignment="1" applyProtection="1">
      <alignment horizontal="left" vertical="center"/>
    </xf>
    <xf numFmtId="0" fontId="14" fillId="0" borderId="8" xfId="0" applyFont="1" applyBorder="1" applyAlignment="1">
      <alignment horizontal="center" vertical="center" wrapText="1"/>
    </xf>
    <xf numFmtId="0" fontId="20" fillId="0" borderId="35" xfId="0" applyFont="1" applyFill="1" applyBorder="1" applyAlignment="1" applyProtection="1">
      <alignment horizontal="right" vertical="center"/>
    </xf>
    <xf numFmtId="0" fontId="20" fillId="0" borderId="36" xfId="0" applyFont="1" applyFill="1" applyBorder="1" applyAlignment="1" applyProtection="1">
      <alignment horizontal="right" vertical="center"/>
    </xf>
    <xf numFmtId="0" fontId="0" fillId="0" borderId="37" xfId="0" applyBorder="1" applyAlignment="1">
      <alignment horizontal="right" vertical="center"/>
    </xf>
    <xf numFmtId="0" fontId="21" fillId="0" borderId="38" xfId="0" applyFont="1" applyFill="1" applyBorder="1" applyAlignment="1" applyProtection="1">
      <alignment horizontal="right" vertical="center" wrapText="1"/>
    </xf>
    <xf numFmtId="0" fontId="21" fillId="0" borderId="39" xfId="0" applyFont="1" applyFill="1" applyBorder="1" applyAlignment="1" applyProtection="1">
      <alignment horizontal="right" vertical="center" wrapText="1"/>
    </xf>
    <xf numFmtId="0" fontId="11" fillId="0" borderId="40" xfId="0" applyFont="1" applyBorder="1" applyAlignment="1">
      <alignment vertical="center" wrapText="1"/>
    </xf>
    <xf numFmtId="0" fontId="23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/>
    <xf numFmtId="0" fontId="14" fillId="0" borderId="44" xfId="0" applyFont="1" applyBorder="1" applyAlignment="1"/>
    <xf numFmtId="0" fontId="17" fillId="0" borderId="45" xfId="0" applyFont="1" applyBorder="1" applyAlignment="1">
      <alignment horizontal="center" vertical="center" wrapText="1"/>
    </xf>
    <xf numFmtId="0" fontId="0" fillId="0" borderId="36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9" fillId="4" borderId="17" xfId="0" applyFont="1" applyFill="1" applyBorder="1" applyAlignment="1" applyProtection="1">
      <alignment horizontal="center" vertical="center" textRotation="90" wrapText="1"/>
    </xf>
    <xf numFmtId="0" fontId="9" fillId="4" borderId="24" xfId="0" applyFont="1" applyFill="1" applyBorder="1" applyAlignment="1" applyProtection="1">
      <alignment horizontal="center" vertical="center" textRotation="90" wrapText="1"/>
    </xf>
    <xf numFmtId="164" fontId="14" fillId="6" borderId="20" xfId="1" applyFont="1" applyFill="1" applyBorder="1" applyAlignment="1">
      <alignment horizontal="center" vertical="center" textRotation="90" wrapText="1"/>
    </xf>
    <xf numFmtId="164" fontId="14" fillId="0" borderId="28" xfId="1" applyFont="1" applyBorder="1" applyAlignment="1">
      <alignment horizontal="center" vertical="center" textRotation="90" wrapText="1"/>
    </xf>
    <xf numFmtId="0" fontId="9" fillId="7" borderId="31" xfId="0" applyFont="1" applyFill="1" applyBorder="1" applyAlignment="1" applyProtection="1">
      <alignment horizontal="left" vertical="center"/>
    </xf>
    <xf numFmtId="0" fontId="9" fillId="7" borderId="32" xfId="0" applyFont="1" applyFill="1" applyBorder="1" applyAlignment="1" applyProtection="1">
      <alignment horizontal="left" vertical="center"/>
    </xf>
    <xf numFmtId="0" fontId="11" fillId="0" borderId="9" xfId="0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4" fillId="4" borderId="10" xfId="0" applyFont="1" applyFill="1" applyBorder="1" applyAlignment="1" applyProtection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12" fillId="4" borderId="7" xfId="0" applyFont="1" applyFill="1" applyBorder="1" applyAlignment="1" applyProtection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6" fillId="4" borderId="17" xfId="0" applyFont="1" applyFill="1" applyBorder="1" applyAlignment="1" applyProtection="1">
      <alignment horizontal="center" vertical="center" textRotation="90" wrapText="1"/>
    </xf>
    <xf numFmtId="0" fontId="4" fillId="4" borderId="24" xfId="0" applyFont="1" applyFill="1" applyBorder="1" applyAlignment="1" applyProtection="1">
      <alignment horizontal="center" vertical="center" textRotation="90" wrapText="1"/>
    </xf>
    <xf numFmtId="0" fontId="9" fillId="4" borderId="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2" borderId="8" xfId="0" applyFont="1" applyFill="1" applyBorder="1" applyAlignment="1" applyProtection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10" fillId="0" borderId="8" xfId="0" applyFont="1" applyBorder="1" applyAlignment="1">
      <alignment vertical="center"/>
    </xf>
    <xf numFmtId="0" fontId="2" fillId="2" borderId="0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textRotation="90" wrapText="1"/>
    </xf>
    <xf numFmtId="0" fontId="4" fillId="2" borderId="11" xfId="0" applyFont="1" applyFill="1" applyBorder="1" applyAlignment="1" applyProtection="1">
      <alignment horizontal="center" vertical="center" textRotation="90" wrapText="1"/>
    </xf>
    <xf numFmtId="0" fontId="4" fillId="2" borderId="22" xfId="0" applyFont="1" applyFill="1" applyBorder="1" applyAlignment="1" applyProtection="1">
      <alignment horizontal="center" vertical="center" textRotation="90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horizontal="center" vertical="center" textRotation="90" wrapText="1"/>
    </xf>
    <xf numFmtId="0" fontId="4" fillId="5" borderId="4" xfId="0" applyFont="1" applyFill="1" applyBorder="1" applyAlignment="1" applyProtection="1">
      <alignment vertical="center"/>
    </xf>
    <xf numFmtId="0" fontId="8" fillId="0" borderId="6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21" fillId="0" borderId="91" xfId="0" applyFont="1" applyFill="1" applyBorder="1" applyAlignment="1" applyProtection="1">
      <alignment horizontal="right" vertical="center" wrapText="1"/>
    </xf>
    <xf numFmtId="0" fontId="21" fillId="0" borderId="94" xfId="0" applyFont="1" applyFill="1" applyBorder="1" applyAlignment="1" applyProtection="1">
      <alignment horizontal="right" vertical="center" wrapText="1"/>
    </xf>
    <xf numFmtId="0" fontId="21" fillId="0" borderId="95" xfId="0" applyFont="1" applyFill="1" applyBorder="1" applyAlignment="1" applyProtection="1">
      <alignment horizontal="right" vertical="center" wrapText="1"/>
    </xf>
    <xf numFmtId="0" fontId="9" fillId="2" borderId="81" xfId="0" applyFont="1" applyFill="1" applyBorder="1" applyAlignment="1" applyProtection="1">
      <alignment horizontal="left" vertical="center" wrapText="1"/>
    </xf>
    <xf numFmtId="0" fontId="4" fillId="56" borderId="85" xfId="0" applyFont="1" applyFill="1" applyBorder="1" applyAlignment="1" applyProtection="1">
      <alignment vertical="center" wrapText="1"/>
    </xf>
    <xf numFmtId="0" fontId="3" fillId="0" borderId="82" xfId="0" applyFont="1" applyFill="1" applyBorder="1" applyAlignment="1" applyProtection="1">
      <alignment horizontal="right" vertical="center" wrapText="1"/>
    </xf>
    <xf numFmtId="0" fontId="3" fillId="0" borderId="13" xfId="0" applyFont="1" applyFill="1" applyBorder="1" applyAlignment="1" applyProtection="1">
      <alignment horizontal="right" vertical="center" wrapText="1"/>
    </xf>
    <xf numFmtId="0" fontId="3" fillId="0" borderId="88" xfId="0" applyFont="1" applyFill="1" applyBorder="1" applyAlignment="1" applyProtection="1">
      <alignment horizontal="right" vertical="center" wrapText="1"/>
    </xf>
    <xf numFmtId="0" fontId="103" fillId="2" borderId="89" xfId="0" applyFont="1" applyFill="1" applyBorder="1" applyAlignment="1" applyProtection="1">
      <alignment horizontal="right" vertical="center"/>
    </xf>
    <xf numFmtId="0" fontId="103" fillId="2" borderId="39" xfId="0" applyFont="1" applyFill="1" applyBorder="1" applyAlignment="1" applyProtection="1">
      <alignment horizontal="right" vertical="center"/>
    </xf>
    <xf numFmtId="0" fontId="103" fillId="2" borderId="40" xfId="0" applyFont="1" applyFill="1" applyBorder="1" applyAlignment="1" applyProtection="1">
      <alignment horizontal="right" vertical="center"/>
    </xf>
    <xf numFmtId="0" fontId="21" fillId="0" borderId="82" xfId="0" applyFont="1" applyFill="1" applyBorder="1" applyAlignment="1" applyProtection="1">
      <alignment horizontal="right" vertical="center" wrapText="1"/>
    </xf>
    <xf numFmtId="0" fontId="21" fillId="0" borderId="13" xfId="0" applyFont="1" applyFill="1" applyBorder="1" applyAlignment="1" applyProtection="1">
      <alignment horizontal="right" vertical="center" wrapText="1"/>
    </xf>
    <xf numFmtId="0" fontId="21" fillId="0" borderId="88" xfId="0" applyFont="1" applyFill="1" applyBorder="1" applyAlignment="1" applyProtection="1">
      <alignment horizontal="right" vertical="center" wrapText="1"/>
    </xf>
    <xf numFmtId="0" fontId="21" fillId="0" borderId="92" xfId="0" applyFont="1" applyFill="1" applyBorder="1" applyAlignment="1" applyProtection="1">
      <alignment horizontal="right" vertical="center" wrapText="1"/>
    </xf>
    <xf numFmtId="0" fontId="21" fillId="0" borderId="29" xfId="0" applyFont="1" applyFill="1" applyBorder="1" applyAlignment="1" applyProtection="1">
      <alignment horizontal="right" vertical="center" wrapText="1"/>
    </xf>
    <xf numFmtId="0" fontId="98" fillId="2" borderId="0" xfId="0" applyFont="1" applyFill="1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center" vertical="center"/>
    </xf>
    <xf numFmtId="0" fontId="0" fillId="0" borderId="74" xfId="0" applyBorder="1" applyAlignment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0" fillId="0" borderId="75" xfId="0" applyBorder="1" applyAlignment="1">
      <alignment horizontal="center" vertical="center"/>
    </xf>
    <xf numFmtId="0" fontId="4" fillId="2" borderId="8" xfId="136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textRotation="90"/>
    </xf>
    <xf numFmtId="0" fontId="0" fillId="0" borderId="76" xfId="0" applyBorder="1" applyAlignment="1">
      <alignment horizontal="center" vertical="center"/>
    </xf>
    <xf numFmtId="0" fontId="100" fillId="0" borderId="8" xfId="0" applyFont="1" applyFill="1" applyBorder="1" applyAlignment="1" applyProtection="1">
      <alignment horizontal="right" vertical="center" wrapText="1"/>
    </xf>
    <xf numFmtId="0" fontId="107" fillId="2" borderId="89" xfId="0" applyFont="1" applyFill="1" applyBorder="1" applyAlignment="1" applyProtection="1">
      <alignment horizontal="right" vertical="center"/>
    </xf>
    <xf numFmtId="0" fontId="107" fillId="2" borderId="99" xfId="0" applyFont="1" applyFill="1" applyBorder="1" applyAlignment="1" applyProtection="1">
      <alignment horizontal="right" vertical="center"/>
    </xf>
    <xf numFmtId="0" fontId="107" fillId="2" borderId="100" xfId="0" applyFont="1" applyFill="1" applyBorder="1" applyAlignment="1" applyProtection="1">
      <alignment horizontal="right" vertical="center"/>
    </xf>
    <xf numFmtId="0" fontId="100" fillId="0" borderId="91" xfId="0" applyFont="1" applyFill="1" applyBorder="1" applyAlignment="1" applyProtection="1">
      <alignment horizontal="right" vertical="center" wrapText="1"/>
    </xf>
    <xf numFmtId="0" fontId="100" fillId="0" borderId="94" xfId="0" applyFont="1" applyFill="1" applyBorder="1" applyAlignment="1" applyProtection="1">
      <alignment horizontal="right" vertical="center" wrapText="1"/>
    </xf>
    <xf numFmtId="0" fontId="100" fillId="0" borderId="95" xfId="0" applyFont="1" applyFill="1" applyBorder="1" applyAlignment="1" applyProtection="1">
      <alignment horizontal="right" vertical="center" wrapText="1"/>
    </xf>
    <xf numFmtId="0" fontId="100" fillId="0" borderId="83" xfId="0" applyFont="1" applyFill="1" applyBorder="1" applyAlignment="1" applyProtection="1">
      <alignment horizontal="right" vertical="center" wrapText="1"/>
    </xf>
    <xf numFmtId="0" fontId="100" fillId="0" borderId="102" xfId="0" applyFont="1" applyFill="1" applyBorder="1" applyAlignment="1" applyProtection="1">
      <alignment horizontal="right" vertical="center" wrapText="1"/>
    </xf>
    <xf numFmtId="0" fontId="100" fillId="0" borderId="103" xfId="0" applyFont="1" applyFill="1" applyBorder="1" applyAlignment="1" applyProtection="1">
      <alignment horizontal="right" vertical="center" wrapText="1"/>
    </xf>
    <xf numFmtId="0" fontId="9" fillId="2" borderId="97" xfId="0" applyFont="1" applyFill="1" applyBorder="1" applyAlignment="1" applyProtection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76" xfId="0" applyBorder="1" applyAlignment="1">
      <alignment horizontal="center" vertical="center" textRotation="90"/>
    </xf>
    <xf numFmtId="0" fontId="72" fillId="0" borderId="58" xfId="111" applyFont="1" applyFill="1" applyBorder="1" applyAlignment="1">
      <alignment horizontal="center" vertical="center" wrapText="1"/>
    </xf>
    <xf numFmtId="0" fontId="56" fillId="0" borderId="62" xfId="111" applyFont="1" applyFill="1" applyBorder="1" applyAlignment="1">
      <alignment horizontal="right" vertical="center" wrapText="1"/>
    </xf>
    <xf numFmtId="0" fontId="56" fillId="0" borderId="65" xfId="0" applyFont="1" applyBorder="1" applyAlignment="1">
      <alignment vertical="center" wrapText="1"/>
    </xf>
    <xf numFmtId="0" fontId="56" fillId="0" borderId="8" xfId="111" applyFont="1" applyFill="1" applyBorder="1" applyAlignment="1">
      <alignment horizontal="right" vertical="center" wrapText="1"/>
    </xf>
    <xf numFmtId="0" fontId="56" fillId="0" borderId="8" xfId="0" applyFont="1" applyBorder="1" applyAlignment="1">
      <alignment vertical="center" wrapText="1"/>
    </xf>
    <xf numFmtId="0" fontId="72" fillId="50" borderId="58" xfId="111" applyFont="1" applyFill="1" applyBorder="1" applyAlignment="1">
      <alignment horizontal="center" vertical="center"/>
    </xf>
    <xf numFmtId="0" fontId="73" fillId="0" borderId="58" xfId="111" applyFont="1" applyFill="1" applyBorder="1" applyAlignment="1">
      <alignment horizontal="center" vertical="center" wrapText="1"/>
    </xf>
    <xf numFmtId="0" fontId="90" fillId="0" borderId="58" xfId="0" applyFont="1" applyFill="1" applyBorder="1" applyAlignment="1" applyProtection="1">
      <alignment horizontal="center" vertical="center" wrapText="1"/>
    </xf>
    <xf numFmtId="0" fontId="72" fillId="50" borderId="58" xfId="111" applyFont="1" applyFill="1" applyBorder="1" applyAlignment="1">
      <alignment horizontal="center" vertical="center" wrapText="1"/>
    </xf>
    <xf numFmtId="0" fontId="74" fillId="50" borderId="58" xfId="111" applyFont="1" applyFill="1" applyBorder="1" applyAlignment="1">
      <alignment horizontal="center" vertical="center" wrapText="1"/>
    </xf>
    <xf numFmtId="0" fontId="69" fillId="0" borderId="58" xfId="111" applyFont="1" applyFill="1" applyBorder="1" applyAlignment="1">
      <alignment horizontal="center" vertical="center" wrapText="1"/>
    </xf>
    <xf numFmtId="0" fontId="63" fillId="0" borderId="0" xfId="111" applyFont="1" applyFill="1" applyAlignment="1">
      <alignment horizontal="center" vertical="center" wrapText="1"/>
    </xf>
    <xf numFmtId="0" fontId="90" fillId="50" borderId="58" xfId="135" applyFont="1" applyFill="1" applyBorder="1" applyAlignment="1">
      <alignment horizontal="center" vertical="center" textRotation="90" wrapText="1"/>
    </xf>
    <xf numFmtId="0" fontId="69" fillId="0" borderId="58" xfId="111" applyFont="1" applyFill="1" applyBorder="1" applyAlignment="1">
      <alignment horizontal="center" vertical="center"/>
    </xf>
    <xf numFmtId="0" fontId="70" fillId="0" borderId="58" xfId="111" applyFont="1" applyFill="1" applyBorder="1" applyAlignment="1">
      <alignment horizontal="center" vertical="center" wrapText="1"/>
    </xf>
    <xf numFmtId="0" fontId="85" fillId="0" borderId="8" xfId="0" applyFont="1" applyFill="1" applyBorder="1" applyAlignment="1" applyProtection="1">
      <alignment horizontal="center" vertical="center" wrapText="1"/>
    </xf>
    <xf numFmtId="0" fontId="78" fillId="0" borderId="8" xfId="111" applyFont="1" applyFill="1" applyBorder="1" applyAlignment="1">
      <alignment horizontal="center" vertical="center" wrapText="1"/>
    </xf>
    <xf numFmtId="0" fontId="56" fillId="0" borderId="8" xfId="0" applyFont="1" applyBorder="1" applyAlignment="1">
      <alignment horizontal="right" vertical="center"/>
    </xf>
    <xf numFmtId="0" fontId="16" fillId="0" borderId="82" xfId="0" applyFont="1" applyFill="1" applyBorder="1" applyAlignment="1" applyProtection="1">
      <alignment horizontal="right" vertical="center" wrapText="1"/>
    </xf>
    <xf numFmtId="0" fontId="16" fillId="0" borderId="13" xfId="0" applyFont="1" applyFill="1" applyBorder="1" applyAlignment="1" applyProtection="1">
      <alignment horizontal="right" vertical="center" wrapText="1"/>
    </xf>
    <xf numFmtId="0" fontId="16" fillId="0" borderId="88" xfId="0" applyFont="1" applyFill="1" applyBorder="1" applyAlignment="1" applyProtection="1">
      <alignment horizontal="right" vertical="center" wrapText="1"/>
    </xf>
    <xf numFmtId="171" fontId="16" fillId="0" borderId="86" xfId="0" applyNumberFormat="1" applyFont="1" applyFill="1" applyBorder="1" applyAlignment="1" applyProtection="1">
      <alignment horizontal="center" vertical="center"/>
    </xf>
    <xf numFmtId="171" fontId="16" fillId="0" borderId="87" xfId="0" applyNumberFormat="1" applyFont="1" applyFill="1" applyBorder="1" applyAlignment="1" applyProtection="1">
      <alignment horizontal="center" vertical="center"/>
    </xf>
    <xf numFmtId="171" fontId="16" fillId="0" borderId="8" xfId="0" applyNumberFormat="1" applyFont="1" applyFill="1" applyBorder="1" applyAlignment="1" applyProtection="1">
      <alignment horizontal="center" vertical="center"/>
    </xf>
    <xf numFmtId="171" fontId="20" fillId="0" borderId="8" xfId="0" applyNumberFormat="1" applyFont="1" applyFill="1" applyBorder="1" applyAlignment="1" applyProtection="1">
      <alignment horizontal="center" vertical="center"/>
    </xf>
    <xf numFmtId="0" fontId="0" fillId="0" borderId="0" xfId="0" applyFont="1"/>
    <xf numFmtId="166" fontId="110" fillId="2" borderId="90" xfId="119" applyNumberFormat="1" applyFont="1" applyFill="1" applyBorder="1" applyAlignment="1" applyProtection="1">
      <alignment horizontal="center" vertical="center"/>
    </xf>
    <xf numFmtId="0" fontId="111" fillId="0" borderId="0" xfId="0" applyFont="1"/>
    <xf numFmtId="0" fontId="9" fillId="8" borderId="30" xfId="0" applyFont="1" applyFill="1" applyBorder="1" applyAlignment="1" applyProtection="1">
      <alignment horizontal="center" vertical="center"/>
    </xf>
    <xf numFmtId="165" fontId="100" fillId="10" borderId="81" xfId="0" applyNumberFormat="1" applyFont="1" applyFill="1" applyBorder="1" applyAlignment="1" applyProtection="1">
      <alignment horizontal="center" vertical="center"/>
    </xf>
    <xf numFmtId="0" fontId="4" fillId="55" borderId="82" xfId="0" applyFont="1" applyFill="1" applyBorder="1" applyAlignment="1" applyProtection="1">
      <alignment vertical="center" wrapText="1"/>
    </xf>
    <xf numFmtId="0" fontId="11" fillId="0" borderId="88" xfId="0" applyFont="1" applyBorder="1" applyAlignment="1">
      <alignment vertical="center" wrapText="1"/>
    </xf>
    <xf numFmtId="165" fontId="112" fillId="0" borderId="81" xfId="0" applyNumberFormat="1" applyFont="1" applyFill="1" applyBorder="1" applyAlignment="1" applyProtection="1">
      <alignment horizontal="center" vertical="center"/>
    </xf>
    <xf numFmtId="0" fontId="9" fillId="7" borderId="82" xfId="0" applyFont="1" applyFill="1" applyBorder="1" applyAlignment="1" applyProtection="1">
      <alignment vertical="center" wrapText="1"/>
    </xf>
    <xf numFmtId="0" fontId="17" fillId="10" borderId="88" xfId="0" applyFont="1" applyFill="1" applyBorder="1" applyAlignment="1">
      <alignment vertical="center" wrapText="1"/>
    </xf>
    <xf numFmtId="0" fontId="9" fillId="2" borderId="12" xfId="0" applyFont="1" applyFill="1" applyBorder="1" applyAlignment="1" applyProtection="1">
      <alignment horizontal="left" vertical="center"/>
    </xf>
    <xf numFmtId="166" fontId="18" fillId="2" borderId="101" xfId="119" applyNumberFormat="1" applyFont="1" applyFill="1" applyBorder="1" applyAlignment="1" applyProtection="1">
      <alignment horizontal="center" vertical="center"/>
    </xf>
    <xf numFmtId="166" fontId="18" fillId="2" borderId="8" xfId="119" applyNumberFormat="1" applyFont="1" applyFill="1" applyBorder="1" applyAlignment="1" applyProtection="1">
      <alignment horizontal="center" vertical="center"/>
    </xf>
    <xf numFmtId="0" fontId="55" fillId="0" borderId="59" xfId="111" applyFont="1" applyFill="1" applyBorder="1" applyAlignment="1">
      <alignment vertical="center"/>
    </xf>
    <xf numFmtId="0" fontId="55" fillId="0" borderId="58" xfId="111" applyFont="1" applyFill="1" applyBorder="1" applyAlignment="1">
      <alignment vertical="center"/>
    </xf>
    <xf numFmtId="1" fontId="89" fillId="50" borderId="66" xfId="0" applyNumberFormat="1" applyFont="1" applyFill="1" applyBorder="1" applyAlignment="1">
      <alignment horizontal="center" vertical="center"/>
    </xf>
    <xf numFmtId="1" fontId="113" fillId="51" borderId="66" xfId="0" applyNumberFormat="1" applyFont="1" applyFill="1" applyBorder="1" applyAlignment="1" applyProtection="1">
      <alignment horizontal="center" vertical="center"/>
    </xf>
    <xf numFmtId="1" fontId="89" fillId="53" borderId="62" xfId="0" applyNumberFormat="1" applyFont="1" applyFill="1" applyBorder="1" applyAlignment="1">
      <alignment horizontal="center" vertical="center"/>
    </xf>
    <xf numFmtId="1" fontId="89" fillId="0" borderId="62" xfId="0" applyNumberFormat="1" applyFont="1" applyFill="1" applyBorder="1" applyAlignment="1">
      <alignment horizontal="center" vertical="center"/>
    </xf>
    <xf numFmtId="0" fontId="56" fillId="0" borderId="58" xfId="111" applyFont="1" applyFill="1" applyBorder="1" applyAlignment="1">
      <alignment horizontal="center" vertical="center" wrapText="1"/>
    </xf>
    <xf numFmtId="0" fontId="75" fillId="0" borderId="57" xfId="111" applyFont="1" applyFill="1" applyBorder="1" applyAlignment="1">
      <alignment horizontal="left"/>
    </xf>
    <xf numFmtId="0" fontId="55" fillId="0" borderId="104" xfId="111" applyFont="1" applyFill="1" applyBorder="1" applyAlignment="1">
      <alignment horizontal="right" vertical="center" wrapText="1"/>
    </xf>
    <xf numFmtId="0" fontId="55" fillId="0" borderId="105" xfId="111" applyFont="1" applyFill="1" applyBorder="1" applyAlignment="1">
      <alignment horizontal="right" vertical="center" wrapText="1"/>
    </xf>
    <xf numFmtId="2" fontId="2" fillId="2" borderId="0" xfId="91" applyNumberFormat="1" applyFont="1" applyFill="1" applyBorder="1" applyAlignment="1" applyProtection="1">
      <alignment horizontal="left" vertical="center" wrapText="1"/>
    </xf>
    <xf numFmtId="2" fontId="52" fillId="0" borderId="0" xfId="91" applyNumberFormat="1" applyAlignment="1">
      <alignment vertical="center" wrapText="1"/>
    </xf>
    <xf numFmtId="0" fontId="98" fillId="2" borderId="0" xfId="91" applyFont="1" applyFill="1" applyAlignment="1" applyProtection="1">
      <alignment horizontal="center"/>
    </xf>
    <xf numFmtId="0" fontId="98" fillId="2" borderId="0" xfId="91" applyFont="1" applyFill="1" applyBorder="1" applyAlignment="1" applyProtection="1">
      <alignment horizontal="center"/>
    </xf>
    <xf numFmtId="0" fontId="98" fillId="2" borderId="0" xfId="91" applyFont="1" applyFill="1" applyAlignment="1">
      <alignment horizontal="center"/>
    </xf>
    <xf numFmtId="0" fontId="98" fillId="0" borderId="0" xfId="91" applyFont="1" applyFill="1" applyBorder="1" applyAlignment="1">
      <alignment horizontal="center"/>
    </xf>
    <xf numFmtId="0" fontId="9" fillId="2" borderId="106" xfId="91" applyFont="1" applyFill="1" applyBorder="1" applyAlignment="1" applyProtection="1">
      <alignment horizontal="center" vertical="center"/>
    </xf>
    <xf numFmtId="0" fontId="9" fillId="2" borderId="107" xfId="91" applyFont="1" applyFill="1" applyBorder="1" applyAlignment="1" applyProtection="1">
      <alignment horizontal="center" vertical="center"/>
    </xf>
    <xf numFmtId="0" fontId="9" fillId="2" borderId="108" xfId="91" applyFont="1" applyFill="1" applyBorder="1" applyAlignment="1" applyProtection="1">
      <alignment horizontal="center" vertical="center" textRotation="90" wrapText="1"/>
    </xf>
    <xf numFmtId="0" fontId="9" fillId="4" borderId="109" xfId="91" applyFont="1" applyFill="1" applyBorder="1" applyAlignment="1" applyProtection="1">
      <alignment horizontal="center" vertical="center" textRotation="90"/>
    </xf>
    <xf numFmtId="0" fontId="18" fillId="2" borderId="72" xfId="91" applyFont="1" applyFill="1" applyBorder="1" applyAlignment="1" applyProtection="1">
      <alignment horizontal="center" vertical="center" textRotation="90" wrapText="1"/>
    </xf>
    <xf numFmtId="0" fontId="18" fillId="2" borderId="73" xfId="91" applyFont="1" applyFill="1" applyBorder="1" applyAlignment="1" applyProtection="1">
      <alignment horizontal="center" vertical="center" textRotation="90" wrapText="1"/>
    </xf>
    <xf numFmtId="0" fontId="18" fillId="4" borderId="73" xfId="91" applyFont="1" applyFill="1" applyBorder="1" applyAlignment="1" applyProtection="1">
      <alignment horizontal="center" vertical="center" textRotation="90" wrapText="1"/>
    </xf>
    <xf numFmtId="0" fontId="18" fillId="5" borderId="4" xfId="91" applyFont="1" applyFill="1" applyBorder="1" applyAlignment="1" applyProtection="1">
      <alignment horizontal="center" vertical="center" textRotation="90" wrapText="1"/>
    </xf>
    <xf numFmtId="0" fontId="18" fillId="0" borderId="8" xfId="91" applyFont="1" applyFill="1" applyBorder="1" applyAlignment="1" applyProtection="1">
      <alignment horizontal="center" vertical="center" textRotation="90" wrapText="1"/>
    </xf>
    <xf numFmtId="0" fontId="18" fillId="2" borderId="14" xfId="91" applyFont="1" applyFill="1" applyBorder="1" applyAlignment="1" applyProtection="1">
      <alignment horizontal="center" vertical="center" textRotation="90" wrapText="1"/>
    </xf>
    <xf numFmtId="0" fontId="52" fillId="2" borderId="0" xfId="91" applyFill="1"/>
    <xf numFmtId="0" fontId="24" fillId="2" borderId="15" xfId="91" applyFont="1" applyFill="1" applyBorder="1" applyAlignment="1" applyProtection="1">
      <alignment horizontal="center" vertical="center" textRotation="90" wrapText="1"/>
    </xf>
    <xf numFmtId="0" fontId="9" fillId="2" borderId="6" xfId="91" applyFont="1" applyFill="1" applyBorder="1" applyAlignment="1" applyProtection="1">
      <alignment horizontal="center" vertical="center" textRotation="90" wrapText="1"/>
    </xf>
    <xf numFmtId="0" fontId="18" fillId="2" borderId="77" xfId="91" applyFont="1" applyFill="1" applyBorder="1" applyAlignment="1" applyProtection="1">
      <alignment horizontal="center" vertical="center" wrapText="1"/>
    </xf>
    <xf numFmtId="0" fontId="18" fillId="2" borderId="78" xfId="91" applyFont="1" applyFill="1" applyBorder="1" applyAlignment="1" applyProtection="1">
      <alignment horizontal="center" vertical="center" wrapText="1"/>
    </xf>
    <xf numFmtId="0" fontId="18" fillId="4" borderId="78" xfId="91" applyFont="1" applyFill="1" applyBorder="1" applyAlignment="1" applyProtection="1">
      <alignment horizontal="center" vertical="center" wrapText="1"/>
    </xf>
    <xf numFmtId="0" fontId="18" fillId="0" borderId="78" xfId="91" applyFont="1" applyFill="1" applyBorder="1" applyAlignment="1" applyProtection="1">
      <alignment horizontal="center" vertical="center" wrapText="1"/>
    </xf>
    <xf numFmtId="0" fontId="18" fillId="5" borderId="79" xfId="91" applyFont="1" applyFill="1" applyBorder="1" applyAlignment="1" applyProtection="1">
      <alignment horizontal="center" vertical="center" wrapText="1"/>
    </xf>
    <xf numFmtId="0" fontId="18" fillId="0" borderId="8" xfId="91" applyFont="1" applyFill="1" applyBorder="1" applyAlignment="1" applyProtection="1">
      <alignment horizontal="center" vertical="center" wrapText="1"/>
    </xf>
    <xf numFmtId="0" fontId="18" fillId="2" borderId="14" xfId="91" applyFont="1" applyFill="1" applyBorder="1" applyAlignment="1" applyProtection="1">
      <alignment horizontal="center" vertical="center" wrapText="1"/>
    </xf>
    <xf numFmtId="0" fontId="24" fillId="2" borderId="15" xfId="91" applyFont="1" applyFill="1" applyBorder="1" applyAlignment="1" applyProtection="1">
      <alignment horizontal="center" vertical="center" wrapText="1"/>
    </xf>
    <xf numFmtId="0" fontId="9" fillId="2" borderId="30" xfId="91" applyFont="1" applyFill="1" applyBorder="1" applyAlignment="1" applyProtection="1">
      <alignment horizontal="center" vertical="center"/>
    </xf>
    <xf numFmtId="0" fontId="4" fillId="2" borderId="12" xfId="91" applyFont="1" applyFill="1" applyBorder="1" applyAlignment="1" applyProtection="1">
      <alignment horizontal="left" vertical="center"/>
    </xf>
    <xf numFmtId="0" fontId="52" fillId="0" borderId="8" xfId="91" applyFont="1" applyBorder="1" applyAlignment="1">
      <alignment horizontal="center" vertical="center"/>
    </xf>
    <xf numFmtId="0" fontId="9" fillId="4" borderId="14" xfId="137" applyFont="1" applyFill="1" applyBorder="1" applyAlignment="1" applyProtection="1">
      <alignment horizontal="center" vertical="center"/>
    </xf>
    <xf numFmtId="0" fontId="9" fillId="0" borderId="81" xfId="91" applyFont="1" applyFill="1" applyBorder="1" applyAlignment="1" applyProtection="1">
      <alignment horizontal="center" vertical="center"/>
    </xf>
    <xf numFmtId="0" fontId="9" fillId="0" borderId="14" xfId="91" applyFont="1" applyFill="1" applyBorder="1" applyAlignment="1" applyProtection="1">
      <alignment horizontal="center" vertical="center"/>
    </xf>
    <xf numFmtId="0" fontId="24" fillId="2" borderId="0" xfId="91" applyFont="1" applyFill="1" applyBorder="1" applyAlignment="1" applyProtection="1">
      <alignment horizontal="center" vertical="center" wrapText="1"/>
    </xf>
    <xf numFmtId="0" fontId="52" fillId="2" borderId="0" xfId="91" applyFill="1" applyAlignment="1">
      <alignment horizontal="center" vertical="center"/>
    </xf>
    <xf numFmtId="0" fontId="20" fillId="2" borderId="15" xfId="91" applyFont="1" applyFill="1" applyBorder="1" applyAlignment="1" applyProtection="1">
      <alignment horizontal="center" vertical="center"/>
    </xf>
    <xf numFmtId="0" fontId="52" fillId="0" borderId="8" xfId="91" applyFont="1" applyFill="1" applyBorder="1" applyAlignment="1">
      <alignment horizontal="center" vertical="center"/>
    </xf>
    <xf numFmtId="0" fontId="52" fillId="2" borderId="14" xfId="91" applyFill="1" applyBorder="1" applyAlignment="1">
      <alignment horizontal="center" vertical="center"/>
    </xf>
    <xf numFmtId="0" fontId="52" fillId="2" borderId="15" xfId="91" applyFill="1" applyBorder="1" applyAlignment="1">
      <alignment horizontal="center" vertical="center"/>
    </xf>
    <xf numFmtId="0" fontId="4" fillId="0" borderId="12" xfId="91" applyFont="1" applyBorder="1" applyAlignment="1" applyProtection="1">
      <alignment horizontal="left" vertical="center"/>
    </xf>
    <xf numFmtId="0" fontId="9" fillId="7" borderId="81" xfId="91" applyFont="1" applyFill="1" applyBorder="1" applyAlignment="1" applyProtection="1">
      <alignment vertical="center"/>
    </xf>
    <xf numFmtId="0" fontId="9" fillId="7" borderId="82" xfId="91" applyFont="1" applyFill="1" applyBorder="1" applyAlignment="1" applyProtection="1">
      <alignment vertical="center"/>
    </xf>
    <xf numFmtId="0" fontId="3" fillId="7" borderId="8" xfId="91" applyFont="1" applyFill="1" applyBorder="1" applyAlignment="1" applyProtection="1">
      <alignment horizontal="center" vertical="center"/>
    </xf>
    <xf numFmtId="0" fontId="9" fillId="8" borderId="14" xfId="137" applyFont="1" applyFill="1" applyBorder="1" applyAlignment="1" applyProtection="1">
      <alignment horizontal="center" vertical="center"/>
    </xf>
    <xf numFmtId="0" fontId="9" fillId="7" borderId="14" xfId="91" applyFont="1" applyFill="1" applyBorder="1" applyAlignment="1" applyProtection="1">
      <alignment horizontal="center" vertical="center"/>
    </xf>
    <xf numFmtId="0" fontId="9" fillId="7" borderId="15" xfId="91" applyFont="1" applyFill="1" applyBorder="1" applyAlignment="1" applyProtection="1">
      <alignment horizontal="center" vertical="center"/>
    </xf>
    <xf numFmtId="1" fontId="4" fillId="7" borderId="81" xfId="91" applyNumberFormat="1" applyFont="1" applyFill="1" applyBorder="1" applyAlignment="1" applyProtection="1">
      <alignment horizontal="center" vertical="center"/>
    </xf>
    <xf numFmtId="0" fontId="9" fillId="10" borderId="15" xfId="91" applyFont="1" applyFill="1" applyBorder="1" applyAlignment="1" applyProtection="1">
      <alignment horizontal="center" vertical="center"/>
    </xf>
    <xf numFmtId="0" fontId="9" fillId="7" borderId="12" xfId="91" applyFont="1" applyFill="1" applyBorder="1" applyAlignment="1" applyProtection="1">
      <alignment horizontal="center" vertical="center"/>
    </xf>
    <xf numFmtId="0" fontId="9" fillId="10" borderId="8" xfId="91" applyFont="1" applyFill="1" applyBorder="1" applyAlignment="1" applyProtection="1">
      <alignment horizontal="center" vertical="center"/>
    </xf>
    <xf numFmtId="0" fontId="9" fillId="55" borderId="14" xfId="91" applyFont="1" applyFill="1" applyBorder="1" applyAlignment="1" applyProtection="1">
      <alignment horizontal="center" vertical="center"/>
    </xf>
    <xf numFmtId="0" fontId="3" fillId="2" borderId="12" xfId="91" applyFont="1" applyFill="1" applyBorder="1" applyAlignment="1" applyProtection="1">
      <alignment horizontal="left" vertical="center"/>
    </xf>
    <xf numFmtId="0" fontId="52" fillId="2" borderId="8" xfId="91" applyFont="1" applyFill="1" applyBorder="1" applyAlignment="1">
      <alignment horizontal="center" vertical="center"/>
    </xf>
    <xf numFmtId="0" fontId="52" fillId="0" borderId="0" xfId="91" applyAlignment="1">
      <alignment horizontal="center" vertical="center"/>
    </xf>
    <xf numFmtId="0" fontId="9" fillId="7" borderId="85" xfId="91" applyFont="1" applyFill="1" applyBorder="1" applyAlignment="1" applyProtection="1">
      <alignment vertical="center"/>
    </xf>
    <xf numFmtId="0" fontId="9" fillId="8" borderId="15" xfId="137" applyFont="1" applyFill="1" applyBorder="1" applyAlignment="1" applyProtection="1">
      <alignment horizontal="center" vertical="center"/>
    </xf>
    <xf numFmtId="1" fontId="87" fillId="7" borderId="81" xfId="91" applyNumberFormat="1" applyFont="1" applyFill="1" applyBorder="1" applyAlignment="1" applyProtection="1">
      <alignment horizontal="center" vertical="center"/>
    </xf>
    <xf numFmtId="0" fontId="18" fillId="25" borderId="0" xfId="91" applyFont="1" applyFill="1" applyAlignment="1">
      <alignment horizontal="center" vertical="center"/>
    </xf>
    <xf numFmtId="0" fontId="9" fillId="0" borderId="15" xfId="91" applyFont="1" applyFill="1" applyBorder="1" applyAlignment="1" applyProtection="1">
      <alignment horizontal="left" vertical="center" wrapText="1"/>
    </xf>
    <xf numFmtId="9" fontId="9" fillId="0" borderId="88" xfId="91" applyNumberFormat="1" applyFont="1" applyFill="1" applyBorder="1" applyAlignment="1" applyProtection="1">
      <alignment horizontal="center" vertical="center"/>
    </xf>
    <xf numFmtId="166" fontId="9" fillId="0" borderId="14" xfId="91" applyNumberFormat="1" applyFont="1" applyFill="1" applyBorder="1" applyAlignment="1" applyProtection="1">
      <alignment horizontal="center" vertical="center"/>
    </xf>
    <xf numFmtId="166" fontId="9" fillId="0" borderId="15" xfId="91" applyNumberFormat="1" applyFont="1" applyFill="1" applyBorder="1" applyAlignment="1" applyProtection="1">
      <alignment horizontal="center" vertical="center"/>
    </xf>
    <xf numFmtId="166" fontId="4" fillId="2" borderId="14" xfId="91" applyNumberFormat="1" applyFont="1" applyFill="1" applyBorder="1" applyAlignment="1" applyProtection="1">
      <alignment horizontal="center" vertical="center"/>
    </xf>
    <xf numFmtId="166" fontId="9" fillId="0" borderId="12" xfId="91" applyNumberFormat="1" applyFont="1" applyFill="1" applyBorder="1" applyAlignment="1" applyProtection="1">
      <alignment horizontal="center" vertical="center"/>
    </xf>
    <xf numFmtId="166" fontId="9" fillId="0" borderId="8" xfId="91" applyNumberFormat="1" applyFont="1" applyFill="1" applyBorder="1" applyAlignment="1" applyProtection="1">
      <alignment horizontal="center" vertical="center"/>
    </xf>
    <xf numFmtId="0" fontId="9" fillId="7" borderId="85" xfId="91" applyFont="1" applyFill="1" applyBorder="1" applyAlignment="1" applyProtection="1">
      <alignment vertical="center" wrapText="1"/>
    </xf>
    <xf numFmtId="171" fontId="9" fillId="7" borderId="103" xfId="91" applyNumberFormat="1" applyFont="1" applyFill="1" applyBorder="1" applyAlignment="1" applyProtection="1">
      <alignment horizontal="center" vertical="center"/>
    </xf>
    <xf numFmtId="171" fontId="9" fillId="8" borderId="86" xfId="91" applyNumberFormat="1" applyFont="1" applyFill="1" applyBorder="1" applyAlignment="1" applyProtection="1">
      <alignment horizontal="center" vertical="center"/>
    </xf>
    <xf numFmtId="171" fontId="9" fillId="10" borderId="103" xfId="91" applyNumberFormat="1" applyFont="1" applyFill="1" applyBorder="1" applyAlignment="1" applyProtection="1">
      <alignment horizontal="center" vertical="center"/>
    </xf>
    <xf numFmtId="171" fontId="9" fillId="7" borderId="102" xfId="91" applyNumberFormat="1" applyFont="1" applyFill="1" applyBorder="1" applyAlignment="1" applyProtection="1">
      <alignment horizontal="center" vertical="center"/>
    </xf>
    <xf numFmtId="171" fontId="9" fillId="10" borderId="8" xfId="91" applyNumberFormat="1" applyFont="1" applyFill="1" applyBorder="1" applyAlignment="1" applyProtection="1">
      <alignment horizontal="center" vertical="center"/>
    </xf>
    <xf numFmtId="171" fontId="9" fillId="55" borderId="103" xfId="91" applyNumberFormat="1" applyFont="1" applyFill="1" applyBorder="1" applyAlignment="1" applyProtection="1">
      <alignment horizontal="center" vertical="center"/>
    </xf>
    <xf numFmtId="171" fontId="9" fillId="4" borderId="103" xfId="91" applyNumberFormat="1" applyFont="1" applyFill="1" applyBorder="1" applyAlignment="1" applyProtection="1">
      <alignment horizontal="center" vertical="center"/>
    </xf>
    <xf numFmtId="171" fontId="9" fillId="4" borderId="85" xfId="91" applyNumberFormat="1" applyFont="1" applyFill="1" applyBorder="1" applyAlignment="1" applyProtection="1">
      <alignment horizontal="center" vertical="center"/>
    </xf>
    <xf numFmtId="0" fontId="100" fillId="0" borderId="82" xfId="91" applyFont="1" applyFill="1" applyBorder="1" applyAlignment="1" applyProtection="1">
      <alignment horizontal="right" vertical="center" wrapText="1"/>
    </xf>
    <xf numFmtId="0" fontId="100" fillId="0" borderId="13" xfId="91" applyFont="1" applyFill="1" applyBorder="1" applyAlignment="1" applyProtection="1">
      <alignment horizontal="right" vertical="center" wrapText="1"/>
    </xf>
    <xf numFmtId="0" fontId="100" fillId="0" borderId="88" xfId="91" applyFont="1" applyFill="1" applyBorder="1" applyAlignment="1" applyProtection="1">
      <alignment horizontal="right" vertical="center" wrapText="1"/>
    </xf>
    <xf numFmtId="171" fontId="100" fillId="0" borderId="103" xfId="91" applyNumberFormat="1" applyFont="1" applyFill="1" applyBorder="1" applyAlignment="1" applyProtection="1">
      <alignment horizontal="center" vertical="center"/>
    </xf>
    <xf numFmtId="171" fontId="100" fillId="0" borderId="86" xfId="91" applyNumberFormat="1" applyFont="1" applyFill="1" applyBorder="1" applyAlignment="1" applyProtection="1">
      <alignment horizontal="center" vertical="center"/>
    </xf>
    <xf numFmtId="171" fontId="100" fillId="0" borderId="102" xfId="91" applyNumberFormat="1" applyFont="1" applyFill="1" applyBorder="1" applyAlignment="1" applyProtection="1">
      <alignment horizontal="center" vertical="center"/>
    </xf>
    <xf numFmtId="171" fontId="100" fillId="0" borderId="8" xfId="91" applyNumberFormat="1" applyFont="1" applyFill="1" applyBorder="1" applyAlignment="1" applyProtection="1">
      <alignment horizontal="center" vertical="center"/>
    </xf>
    <xf numFmtId="171" fontId="100" fillId="4" borderId="85" xfId="91" applyNumberFormat="1" applyFont="1" applyFill="1" applyBorder="1" applyAlignment="1" applyProtection="1">
      <alignment horizontal="center" vertical="center"/>
    </xf>
    <xf numFmtId="171" fontId="100" fillId="55" borderId="103" xfId="91" applyNumberFormat="1" applyFont="1" applyFill="1" applyBorder="1" applyAlignment="1" applyProtection="1">
      <alignment horizontal="center" vertical="center"/>
    </xf>
    <xf numFmtId="0" fontId="4" fillId="0" borderId="15" xfId="91" applyFont="1" applyFill="1" applyBorder="1" applyAlignment="1" applyProtection="1">
      <alignment horizontal="left" vertical="center"/>
    </xf>
    <xf numFmtId="0" fontId="4" fillId="0" borderId="12" xfId="91" applyFont="1" applyFill="1" applyBorder="1" applyAlignment="1" applyProtection="1">
      <alignment horizontal="left" vertical="center"/>
    </xf>
    <xf numFmtId="166" fontId="115" fillId="0" borderId="8" xfId="119" applyNumberFormat="1" applyFont="1" applyFill="1" applyBorder="1" applyAlignment="1" applyProtection="1">
      <alignment horizontal="center" vertical="center"/>
    </xf>
    <xf numFmtId="166" fontId="115" fillId="0" borderId="84" xfId="119" applyNumberFormat="1" applyFont="1" applyFill="1" applyBorder="1" applyAlignment="1" applyProtection="1">
      <alignment horizontal="center" vertical="center"/>
    </xf>
    <xf numFmtId="0" fontId="12" fillId="0" borderId="82" xfId="91" applyFont="1" applyFill="1" applyBorder="1" applyAlignment="1" applyProtection="1">
      <alignment horizontal="right" vertical="center" wrapText="1"/>
    </xf>
    <xf numFmtId="0" fontId="12" fillId="0" borderId="13" xfId="91" applyFont="1" applyFill="1" applyBorder="1" applyAlignment="1" applyProtection="1">
      <alignment horizontal="right" vertical="center" wrapText="1"/>
    </xf>
    <xf numFmtId="0" fontId="12" fillId="0" borderId="88" xfId="91" applyFont="1" applyFill="1" applyBorder="1" applyAlignment="1" applyProtection="1">
      <alignment horizontal="right" vertical="center" wrapText="1"/>
    </xf>
    <xf numFmtId="1" fontId="115" fillId="0" borderId="8" xfId="119" applyNumberFormat="1" applyFont="1" applyFill="1" applyBorder="1" applyAlignment="1" applyProtection="1">
      <alignment horizontal="center" vertical="center"/>
    </xf>
    <xf numFmtId="1" fontId="115" fillId="0" borderId="45" xfId="119" applyNumberFormat="1" applyFont="1" applyFill="1" applyBorder="1" applyAlignment="1" applyProtection="1">
      <alignment horizontal="center" vertical="center"/>
    </xf>
    <xf numFmtId="0" fontId="52" fillId="0" borderId="8" xfId="91" applyFill="1" applyBorder="1" applyAlignment="1">
      <alignment horizontal="center" vertical="center"/>
    </xf>
    <xf numFmtId="171" fontId="12" fillId="0" borderId="8" xfId="91" applyNumberFormat="1" applyFont="1" applyFill="1" applyBorder="1" applyAlignment="1" applyProtection="1">
      <alignment horizontal="center" vertical="center"/>
    </xf>
    <xf numFmtId="171" fontId="12" fillId="0" borderId="41" xfId="91" applyNumberFormat="1" applyFont="1" applyFill="1" applyBorder="1" applyAlignment="1" applyProtection="1">
      <alignment horizontal="center" vertical="center"/>
    </xf>
    <xf numFmtId="0" fontId="100" fillId="0" borderId="83" xfId="91" applyFont="1" applyFill="1" applyBorder="1" applyAlignment="1" applyProtection="1">
      <alignment horizontal="right" vertical="center" wrapText="1"/>
    </xf>
    <xf numFmtId="0" fontId="100" fillId="0" borderId="102" xfId="91" applyFont="1" applyFill="1" applyBorder="1" applyAlignment="1" applyProtection="1">
      <alignment horizontal="right" vertical="center" wrapText="1"/>
    </xf>
    <xf numFmtId="0" fontId="100" fillId="0" borderId="103" xfId="91" applyFont="1" applyFill="1" applyBorder="1" applyAlignment="1" applyProtection="1">
      <alignment horizontal="right" vertical="center" wrapText="1"/>
    </xf>
    <xf numFmtId="171" fontId="12" fillId="0" borderId="103" xfId="91" applyNumberFormat="1" applyFont="1" applyFill="1" applyBorder="1" applyAlignment="1" applyProtection="1">
      <alignment horizontal="center" vertical="center"/>
    </xf>
    <xf numFmtId="171" fontId="12" fillId="0" borderId="102" xfId="91" applyNumberFormat="1" applyFont="1" applyFill="1" applyBorder="1" applyAlignment="1" applyProtection="1">
      <alignment horizontal="center" vertical="center"/>
    </xf>
    <xf numFmtId="0" fontId="52" fillId="0" borderId="8" xfId="91" applyBorder="1" applyAlignment="1">
      <alignment horizontal="center" vertical="center"/>
    </xf>
    <xf numFmtId="166" fontId="52" fillId="0" borderId="14" xfId="119" applyNumberFormat="1" applyFill="1" applyBorder="1" applyAlignment="1" applyProtection="1">
      <alignment horizontal="center" vertical="center"/>
    </xf>
    <xf numFmtId="0" fontId="12" fillId="0" borderId="8" xfId="91" applyFont="1" applyFill="1" applyBorder="1" applyAlignment="1" applyProtection="1">
      <alignment horizontal="right" vertical="center" wrapText="1"/>
    </xf>
    <xf numFmtId="171" fontId="12" fillId="0" borderId="45" xfId="91" applyNumberFormat="1" applyFont="1" applyFill="1" applyBorder="1" applyAlignment="1" applyProtection="1">
      <alignment horizontal="center" vertical="center"/>
    </xf>
    <xf numFmtId="0" fontId="52" fillId="0" borderId="8" xfId="91" applyBorder="1"/>
    <xf numFmtId="0" fontId="52" fillId="0" borderId="0" xfId="91"/>
    <xf numFmtId="0" fontId="52" fillId="0" borderId="0" xfId="91" applyFill="1"/>
    <xf numFmtId="0" fontId="2" fillId="2" borderId="0" xfId="0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98" fillId="2" borderId="0" xfId="0" applyFont="1" applyFill="1" applyAlignment="1" applyProtection="1">
      <alignment horizontal="center"/>
    </xf>
    <xf numFmtId="0" fontId="98" fillId="2" borderId="0" xfId="0" applyFont="1" applyFill="1" applyAlignment="1">
      <alignment horizontal="center" wrapText="1"/>
    </xf>
    <xf numFmtId="0" fontId="9" fillId="2" borderId="106" xfId="0" applyFont="1" applyFill="1" applyBorder="1" applyAlignment="1" applyProtection="1">
      <alignment horizontal="center" vertical="center"/>
    </xf>
    <xf numFmtId="0" fontId="9" fillId="2" borderId="107" xfId="0" applyFont="1" applyFill="1" applyBorder="1" applyAlignment="1" applyProtection="1">
      <alignment horizontal="center" vertical="center"/>
    </xf>
    <xf numFmtId="0" fontId="9" fillId="2" borderId="108" xfId="0" applyFont="1" applyFill="1" applyBorder="1" applyAlignment="1" applyProtection="1">
      <alignment horizontal="center" vertical="center" textRotation="90" wrapText="1"/>
    </xf>
    <xf numFmtId="0" fontId="9" fillId="8" borderId="109" xfId="0" applyFont="1" applyFill="1" applyBorder="1" applyAlignment="1" applyProtection="1">
      <alignment horizontal="center" vertical="center" textRotation="90"/>
    </xf>
    <xf numFmtId="0" fontId="18" fillId="2" borderId="72" xfId="0" applyFont="1" applyFill="1" applyBorder="1" applyAlignment="1" applyProtection="1">
      <alignment horizontal="center" vertical="center" textRotation="90" wrapText="1"/>
    </xf>
    <xf numFmtId="0" fontId="18" fillId="2" borderId="73" xfId="0" applyFont="1" applyFill="1" applyBorder="1" applyAlignment="1" applyProtection="1">
      <alignment horizontal="center" vertical="center" textRotation="90" wrapText="1"/>
    </xf>
    <xf numFmtId="0" fontId="18" fillId="0" borderId="73" xfId="0" applyFont="1" applyFill="1" applyBorder="1" applyAlignment="1" applyProtection="1">
      <alignment horizontal="center" vertical="center" textRotation="90" wrapText="1"/>
    </xf>
    <xf numFmtId="0" fontId="18" fillId="0" borderId="4" xfId="0" applyFont="1" applyFill="1" applyBorder="1" applyAlignment="1" applyProtection="1">
      <alignment horizontal="center" vertical="center" textRotation="90" wrapText="1"/>
    </xf>
    <xf numFmtId="0" fontId="0" fillId="2" borderId="0" xfId="0" applyFill="1"/>
    <xf numFmtId="0" fontId="9" fillId="2" borderId="6" xfId="0" applyFont="1" applyFill="1" applyBorder="1" applyAlignment="1" applyProtection="1">
      <alignment horizontal="center" vertical="center" textRotation="90" wrapText="1"/>
    </xf>
    <xf numFmtId="0" fontId="18" fillId="2" borderId="77" xfId="0" applyFont="1" applyFill="1" applyBorder="1" applyAlignment="1" applyProtection="1">
      <alignment horizontal="center" vertical="center" wrapText="1"/>
    </xf>
    <xf numFmtId="0" fontId="18" fillId="2" borderId="78" xfId="0" applyFont="1" applyFill="1" applyBorder="1" applyAlignment="1" applyProtection="1">
      <alignment horizontal="center" vertical="center" wrapText="1"/>
    </xf>
    <xf numFmtId="0" fontId="18" fillId="0" borderId="78" xfId="0" applyFont="1" applyFill="1" applyBorder="1" applyAlignment="1" applyProtection="1">
      <alignment horizontal="center" vertical="center" wrapText="1"/>
    </xf>
    <xf numFmtId="0" fontId="18" fillId="0" borderId="79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center"/>
    </xf>
    <xf numFmtId="0" fontId="52" fillId="0" borderId="8" xfId="0" applyFont="1" applyBorder="1" applyAlignment="1">
      <alignment horizontal="center" vertical="center"/>
    </xf>
    <xf numFmtId="165" fontId="9" fillId="10" borderId="14" xfId="137" applyNumberFormat="1" applyFont="1" applyFill="1" applyBorder="1" applyAlignment="1" applyProtection="1">
      <alignment horizontal="center" vertical="center"/>
    </xf>
    <xf numFmtId="165" fontId="12" fillId="0" borderId="14" xfId="137" applyNumberFormat="1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0" fillId="2" borderId="15" xfId="0" applyFont="1" applyFill="1" applyBorder="1" applyAlignment="1" applyProtection="1">
      <alignment horizontal="center" vertical="center"/>
    </xf>
    <xf numFmtId="0" fontId="52" fillId="0" borderId="8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/>
    </xf>
    <xf numFmtId="0" fontId="9" fillId="7" borderId="81" xfId="0" applyFont="1" applyFill="1" applyBorder="1" applyAlignment="1" applyProtection="1">
      <alignment vertical="center"/>
    </xf>
    <xf numFmtId="0" fontId="9" fillId="7" borderId="82" xfId="0" applyFont="1" applyFill="1" applyBorder="1" applyAlignment="1" applyProtection="1">
      <alignment vertical="center"/>
    </xf>
    <xf numFmtId="0" fontId="9" fillId="2" borderId="10" xfId="0" applyFont="1" applyFill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left" vertical="center"/>
    </xf>
    <xf numFmtId="0" fontId="52" fillId="2" borderId="8" xfId="0" applyFont="1" applyFill="1" applyBorder="1" applyAlignment="1">
      <alignment horizontal="center" vertical="center"/>
    </xf>
    <xf numFmtId="165" fontId="9" fillId="10" borderId="110" xfId="137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10" borderId="8" xfId="0" applyFill="1" applyBorder="1" applyAlignment="1">
      <alignment vertical="center" wrapText="1"/>
    </xf>
    <xf numFmtId="165" fontId="9" fillId="10" borderId="8" xfId="137" applyNumberFormat="1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left" vertical="center" wrapText="1"/>
    </xf>
    <xf numFmtId="0" fontId="9" fillId="0" borderId="111" xfId="0" applyFont="1" applyFill="1" applyBorder="1" applyAlignment="1" applyProtection="1">
      <alignment horizontal="left" vertical="center" wrapText="1"/>
    </xf>
    <xf numFmtId="9" fontId="9" fillId="0" borderId="21" xfId="0" applyNumberFormat="1" applyFont="1" applyFill="1" applyBorder="1" applyAlignment="1" applyProtection="1">
      <alignment horizontal="center" vertical="center"/>
    </xf>
    <xf numFmtId="166" fontId="9" fillId="0" borderId="110" xfId="0" applyNumberFormat="1" applyFont="1" applyFill="1" applyBorder="1" applyAlignment="1" applyProtection="1">
      <alignment horizontal="center" vertical="center"/>
    </xf>
    <xf numFmtId="166" fontId="9" fillId="0" borderId="17" xfId="0" applyNumberFormat="1" applyFont="1" applyFill="1" applyBorder="1" applyAlignment="1" applyProtection="1">
      <alignment horizontal="center" vertical="center"/>
    </xf>
    <xf numFmtId="166" fontId="9" fillId="0" borderId="33" xfId="0" applyNumberFormat="1" applyFont="1" applyFill="1" applyBorder="1" applyAlignment="1" applyProtection="1">
      <alignment horizontal="center" vertical="center" wrapText="1"/>
    </xf>
    <xf numFmtId="0" fontId="100" fillId="0" borderId="82" xfId="0" applyFont="1" applyFill="1" applyBorder="1" applyAlignment="1" applyProtection="1">
      <alignment horizontal="right" vertical="center" wrapText="1"/>
    </xf>
    <xf numFmtId="0" fontId="100" fillId="0" borderId="13" xfId="0" applyFont="1" applyFill="1" applyBorder="1" applyAlignment="1" applyProtection="1">
      <alignment horizontal="right" vertical="center" wrapText="1"/>
    </xf>
    <xf numFmtId="0" fontId="100" fillId="0" borderId="88" xfId="0" applyFont="1" applyFill="1" applyBorder="1" applyAlignment="1" applyProtection="1">
      <alignment horizontal="right" vertical="center" wrapText="1"/>
    </xf>
    <xf numFmtId="171" fontId="100" fillId="0" borderId="8" xfId="0" applyNumberFormat="1" applyFont="1" applyFill="1" applyBorder="1" applyAlignment="1" applyProtection="1">
      <alignment horizontal="center" vertical="center" wrapText="1"/>
    </xf>
    <xf numFmtId="171" fontId="9" fillId="0" borderId="41" xfId="0" applyNumberFormat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left" vertical="center"/>
    </xf>
    <xf numFmtId="0" fontId="24" fillId="2" borderId="0" xfId="0" applyFont="1" applyFill="1" applyBorder="1" applyAlignment="1" applyProtection="1">
      <alignment horizontal="center" vertical="center" textRotation="90" wrapText="1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1" fontId="9" fillId="0" borderId="0" xfId="0" applyNumberFormat="1" applyFont="1" applyFill="1" applyBorder="1" applyAlignment="1" applyProtection="1">
      <alignment horizontal="center" vertical="center"/>
    </xf>
    <xf numFmtId="166" fontId="52" fillId="0" borderId="0" xfId="119" applyNumberFormat="1" applyFill="1" applyBorder="1" applyAlignment="1" applyProtection="1">
      <alignment horizontal="center" vertical="center"/>
    </xf>
    <xf numFmtId="166" fontId="115" fillId="0" borderId="0" xfId="119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4" fillId="10" borderId="8" xfId="0" applyFont="1" applyFill="1" applyBorder="1" applyAlignment="1" applyProtection="1">
      <alignment vertical="center" wrapText="1"/>
    </xf>
    <xf numFmtId="0" fontId="3" fillId="10" borderId="8" xfId="0" applyFont="1" applyFill="1" applyBorder="1" applyAlignment="1" applyProtection="1">
      <alignment horizontal="center" vertical="center"/>
    </xf>
    <xf numFmtId="165" fontId="12" fillId="0" borderId="13" xfId="137" applyNumberFormat="1" applyFont="1" applyFill="1" applyBorder="1" applyAlignment="1" applyProtection="1">
      <alignment horizontal="center" vertical="center" wrapText="1"/>
    </xf>
    <xf numFmtId="165" fontId="9" fillId="10" borderId="13" xfId="137" applyNumberFormat="1" applyFont="1" applyFill="1" applyBorder="1" applyAlignment="1" applyProtection="1">
      <alignment horizontal="center" vertical="center" wrapText="1"/>
    </xf>
    <xf numFmtId="171" fontId="100" fillId="0" borderId="45" xfId="0" applyNumberFormat="1" applyFont="1" applyFill="1" applyBorder="1" applyAlignment="1" applyProtection="1">
      <alignment horizontal="center" vertical="center" wrapText="1"/>
    </xf>
    <xf numFmtId="166" fontId="115" fillId="0" borderId="45" xfId="119" applyNumberFormat="1" applyFont="1" applyFill="1" applyBorder="1" applyAlignment="1" applyProtection="1">
      <alignment horizontal="center" vertical="center" wrapText="1"/>
    </xf>
    <xf numFmtId="165" fontId="9" fillId="10" borderId="8" xfId="91" applyNumberFormat="1" applyFont="1" applyFill="1" applyBorder="1" applyAlignment="1" applyProtection="1">
      <alignment horizontal="center" vertical="center"/>
    </xf>
    <xf numFmtId="165" fontId="12" fillId="0" borderId="8" xfId="91" applyNumberFormat="1" applyFont="1" applyFill="1" applyBorder="1" applyAlignment="1" applyProtection="1">
      <alignment horizontal="center" vertical="center"/>
    </xf>
    <xf numFmtId="171" fontId="9" fillId="0" borderId="8" xfId="91" applyNumberFormat="1" applyFont="1" applyFill="1" applyBorder="1" applyAlignment="1" applyProtection="1">
      <alignment horizontal="center" vertical="center"/>
    </xf>
    <xf numFmtId="0" fontId="0" fillId="0" borderId="0" xfId="137" applyFont="1" applyBorder="1" applyAlignment="1">
      <alignment horizontal="center"/>
    </xf>
  </cellXfs>
  <cellStyles count="140">
    <cellStyle name="20% — акцент1" xfId="3"/>
    <cellStyle name="20% - Акцент1 2" xfId="4"/>
    <cellStyle name="20% — акцент2" xfId="5"/>
    <cellStyle name="20% - Акцент2 2" xfId="6"/>
    <cellStyle name="20% — акцент3" xfId="7"/>
    <cellStyle name="20% - Акцент3 2" xfId="8"/>
    <cellStyle name="20% — акцент4" xfId="9"/>
    <cellStyle name="20% - Акцент4 2" xfId="10"/>
    <cellStyle name="20% — акцент5" xfId="11"/>
    <cellStyle name="20% - Акцент5 2" xfId="12"/>
    <cellStyle name="20% — акцент6" xfId="13"/>
    <cellStyle name="20% - Акцент6 2" xfId="14"/>
    <cellStyle name="40% — акцент1" xfId="15"/>
    <cellStyle name="40% - Акцент1 2" xfId="16"/>
    <cellStyle name="40% — акцент2" xfId="17"/>
    <cellStyle name="40% - Акцент2 2" xfId="18"/>
    <cellStyle name="40% — акцент3" xfId="19"/>
    <cellStyle name="40% - Акцент3 2" xfId="20"/>
    <cellStyle name="40% — акцент4" xfId="21"/>
    <cellStyle name="40% - Акцент4 2" xfId="22"/>
    <cellStyle name="40% — акцент5" xfId="23"/>
    <cellStyle name="40% - Акцент5 2" xfId="24"/>
    <cellStyle name="40% — акцент6" xfId="25"/>
    <cellStyle name="40% - Акцент6 2" xfId="26"/>
    <cellStyle name="40% - Акцент6 3" xfId="27"/>
    <cellStyle name="60% — акцент1" xfId="28"/>
    <cellStyle name="60% - Акцент1 2" xfId="29"/>
    <cellStyle name="60% — акцент2" xfId="30"/>
    <cellStyle name="60% - Акцент2 2" xfId="31"/>
    <cellStyle name="60% — акцент3" xfId="32"/>
    <cellStyle name="60% - Акцент3 2" xfId="33"/>
    <cellStyle name="60% — акцент4" xfId="34"/>
    <cellStyle name="60% - Акцент4 2" xfId="35"/>
    <cellStyle name="60% — акцент5" xfId="36"/>
    <cellStyle name="60% - Акцент5 2" xfId="37"/>
    <cellStyle name="60% — акцент6" xfId="38"/>
    <cellStyle name="60% - Акцент6 2" xfId="39"/>
    <cellStyle name="Comma" xfId="40"/>
    <cellStyle name="Comma [0]_Forma" xfId="41"/>
    <cellStyle name="Comma_Forma" xfId="42"/>
    <cellStyle name="Currency" xfId="43"/>
    <cellStyle name="Currency [0]_Forma" xfId="44"/>
    <cellStyle name="Currency_Forma" xfId="45"/>
    <cellStyle name="Date" xfId="46"/>
    <cellStyle name="Excel_BuiltIn_Percent" xfId="47"/>
    <cellStyle name="Fixed" xfId="48"/>
    <cellStyle name="Heading1" xfId="49"/>
    <cellStyle name="Heading2" xfId="50"/>
    <cellStyle name="Îáű÷íűé_ÂŰŐÎÄ" xfId="51"/>
    <cellStyle name="normal" xfId="52"/>
    <cellStyle name="Percent" xfId="53"/>
    <cellStyle name="Total" xfId="54"/>
    <cellStyle name="Акцент1 2" xfId="55"/>
    <cellStyle name="Акцент1 3" xfId="56"/>
    <cellStyle name="Акцент2 2" xfId="57"/>
    <cellStyle name="Акцент2 3" xfId="58"/>
    <cellStyle name="Акцент3 2" xfId="59"/>
    <cellStyle name="Акцент3 3" xfId="60"/>
    <cellStyle name="Акцент4 2" xfId="61"/>
    <cellStyle name="Акцент4 3" xfId="62"/>
    <cellStyle name="Акцент5 2" xfId="63"/>
    <cellStyle name="Акцент5 3" xfId="64"/>
    <cellStyle name="Акцент6 2" xfId="65"/>
    <cellStyle name="Акцент6 3" xfId="66"/>
    <cellStyle name="Ввод  2" xfId="67"/>
    <cellStyle name="Ввод  3" xfId="68"/>
    <cellStyle name="Вывод 2" xfId="69"/>
    <cellStyle name="Вывод 3" xfId="70"/>
    <cellStyle name="Вычисление 2" xfId="71"/>
    <cellStyle name="Вычисление 3" xfId="72"/>
    <cellStyle name="Заголовок 1 2" xfId="73"/>
    <cellStyle name="Заголовок 1 3" xfId="74"/>
    <cellStyle name="Заголовок 2 2" xfId="75"/>
    <cellStyle name="Заголовок 2 3" xfId="76"/>
    <cellStyle name="Заголовок 3 2" xfId="77"/>
    <cellStyle name="Заголовок 3 3" xfId="78"/>
    <cellStyle name="Заголовок 4 2" xfId="79"/>
    <cellStyle name="Заголовок 4 3" xfId="80"/>
    <cellStyle name="Итог 2" xfId="81"/>
    <cellStyle name="Итог 3" xfId="82"/>
    <cellStyle name="Контрольная ячейка 2" xfId="83"/>
    <cellStyle name="Контрольная ячейка 3" xfId="84"/>
    <cellStyle name="Название 2" xfId="85"/>
    <cellStyle name="Название 3" xfId="86"/>
    <cellStyle name="Нейтральный 2" xfId="87"/>
    <cellStyle name="Нейтральный 3" xfId="88"/>
    <cellStyle name="Обычный" xfId="0" builtinId="0"/>
    <cellStyle name="Обычный 13" xfId="89"/>
    <cellStyle name="Обычный 2" xfId="90"/>
    <cellStyle name="Обычный 2 2" xfId="91"/>
    <cellStyle name="Обычный 2 3" xfId="92"/>
    <cellStyle name="Обычный 2 4" xfId="93"/>
    <cellStyle name="Обычный 2 4 2" xfId="138"/>
    <cellStyle name="Обычный 3" xfId="94"/>
    <cellStyle name="Обычный 3 2" xfId="95"/>
    <cellStyle name="Обычный 3 2 2" xfId="96"/>
    <cellStyle name="Обычный 3 3" xfId="97"/>
    <cellStyle name="Обычный 3 3 2" xfId="98"/>
    <cellStyle name="Обычный 3 4" xfId="99"/>
    <cellStyle name="Обычный 4" xfId="100"/>
    <cellStyle name="Обычный 4 2" xfId="101"/>
    <cellStyle name="Обычный 4 2 2" xfId="139"/>
    <cellStyle name="Обычный 4 3" xfId="102"/>
    <cellStyle name="Обычный 5" xfId="103"/>
    <cellStyle name="Обычный 5 2" xfId="104"/>
    <cellStyle name="Обычный 5 3" xfId="105"/>
    <cellStyle name="Обычный 6" xfId="106"/>
    <cellStyle name="Обычный 6 2" xfId="107"/>
    <cellStyle name="Обычный 7" xfId="108"/>
    <cellStyle name="Обычный 8" xfId="109"/>
    <cellStyle name="Обычный 9" xfId="110"/>
    <cellStyle name="Обычный_1 полуг-13" xfId="135"/>
    <cellStyle name="Обычный_за 5 м " xfId="136"/>
    <cellStyle name="Обычный_Смер. по классам бол." xfId="137"/>
    <cellStyle name="Обычный_Смертность от травм всего населения за 9 месяцев 2008 г. (version 1)" xfId="111"/>
    <cellStyle name="Обычный_янв_1" xfId="112"/>
    <cellStyle name="Плохой 2" xfId="113"/>
    <cellStyle name="Плохой 3" xfId="114"/>
    <cellStyle name="Пояснение 2" xfId="115"/>
    <cellStyle name="Пояснение 3" xfId="116"/>
    <cellStyle name="Примечание 2" xfId="117"/>
    <cellStyle name="Примечание 3" xfId="118"/>
    <cellStyle name="Процентный" xfId="2" builtinId="5"/>
    <cellStyle name="Процентный 2" xfId="119"/>
    <cellStyle name="Процентный 2 2" xfId="120"/>
    <cellStyle name="Процентный 3" xfId="121"/>
    <cellStyle name="Процентный 4" xfId="122"/>
    <cellStyle name="Процентный 5" xfId="123"/>
    <cellStyle name="Процентный 5 2" xfId="124"/>
    <cellStyle name="Процентный 6" xfId="125"/>
    <cellStyle name="Связанная ячейка 2" xfId="126"/>
    <cellStyle name="Связанная ячейка 3" xfId="127"/>
    <cellStyle name="ТЕКСТ" xfId="128"/>
    <cellStyle name="Текст предупреждения 2" xfId="129"/>
    <cellStyle name="Текст предупреждения 3" xfId="130"/>
    <cellStyle name="Финансовый" xfId="1" builtinId="3"/>
    <cellStyle name="Финансовый 2" xfId="131"/>
    <cellStyle name="Финансовый 3" xfId="132"/>
    <cellStyle name="Хороший 2" xfId="133"/>
    <cellStyle name="Хороший 3" xfId="1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5;&#1089;&#1090;&#1077;-&#1077;%20&#1076;&#1074;&#1080;-&#1077;-19&#1075;/&#1044;&#1077;&#1084;&#1086;&#1075;&#1088;&#1072;&#1092;&#1080;&#1103;%20-2019/&#1082;&#1083;&#1072;&#1089;&#1089;&#1072;&#1084;%20&#1073;&#1086;&#1083;&#1077;&#1079;%20-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СК"/>
      <sheetName val="БСК-7мес-17"/>
      <sheetName val="БОД"/>
      <sheetName val="копия"/>
      <sheetName val="янв -19 "/>
      <sheetName val="янв (2)"/>
      <sheetName val="фев"/>
      <sheetName val="2 мес-19"/>
      <sheetName val="2 мес-19 (рай)"/>
      <sheetName val="март"/>
      <sheetName val="3 мес-19"/>
      <sheetName val="1 кв-2019"/>
      <sheetName val="ап"/>
      <sheetName val="4 мес-19 "/>
      <sheetName val="4  мес (2)"/>
      <sheetName val="май"/>
      <sheetName val="за 5 м "/>
      <sheetName val="за 5 м (2)"/>
      <sheetName val="июн"/>
      <sheetName val="за 6 м "/>
      <sheetName val="за 6 м (2)"/>
      <sheetName val="1 полуг"/>
      <sheetName val="1 полуг-1"/>
      <sheetName val="1 полуг-2"/>
      <sheetName val="июль"/>
      <sheetName val="7мес-19г"/>
      <sheetName val="7 мес-19-2"/>
      <sheetName val="авг"/>
      <sheetName val="авг (2)"/>
      <sheetName val="8 мес-18"/>
      <sheetName val="8 (2)"/>
      <sheetName val="R 00-99"/>
      <sheetName val="сен"/>
      <sheetName val="9 мес"/>
      <sheetName val="9 мес (2)"/>
      <sheetName val="окт"/>
      <sheetName val="10 мес,-изменен"/>
      <sheetName val="10мес-2"/>
      <sheetName val="10 мес-18"/>
      <sheetName val="ноя"/>
      <sheetName val="11м-18"/>
      <sheetName val="11м (2)"/>
      <sheetName val="злок онк"/>
      <sheetName val="2018"/>
      <sheetName val="2018(1)"/>
      <sheetName val="18-взр+дети"/>
      <sheetName val="18-взрослые"/>
      <sheetName val="18-ДЕТИ"/>
      <sheetName val="тр-шаблон"/>
      <sheetName val="янв-тр"/>
      <sheetName val="янв-тр (2)"/>
      <sheetName val="фев-тр "/>
      <sheetName val="тр-за 2 мес"/>
      <sheetName val="март-тр "/>
      <sheetName val="тр1 кв"/>
      <sheetName val="класс бол -тр1 кв "/>
      <sheetName val="апр-тр"/>
      <sheetName val="4 мес"/>
      <sheetName val="4 мес (2)"/>
      <sheetName val="5 мес-трудосп"/>
      <sheetName val="5 мес трудосп (2)"/>
      <sheetName val="6 мес-трудосп"/>
      <sheetName val="6 мес-трудосп (2)"/>
      <sheetName val="июл-тр"/>
      <sheetName val="тр 7_мес"/>
      <sheetName val="тр 7_мес (2)"/>
      <sheetName val="авг-18"/>
      <sheetName val="8м-2018"/>
      <sheetName val="тр 8 мес (2)"/>
      <sheetName val="сен-17"/>
      <sheetName val="тр-9 мес"/>
      <sheetName val="тр-9 мес (2)"/>
      <sheetName val="10м (труд) "/>
      <sheetName val="10м (труд) -2"/>
      <sheetName val="11м (труд)"/>
      <sheetName val="11м (труд) (2)"/>
      <sheetName val="декаб -18"/>
      <sheetName val="2018тру "/>
      <sheetName val="2018тру (2)"/>
      <sheetName val="R"/>
      <sheetName val="НИЗ"/>
      <sheetName val="Минэконразв"/>
      <sheetName val="зап Гос Думы-о дос тел умерших"/>
      <sheetName val="Лист2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1">
          <cell r="A1" t="str">
            <v>Структура смертности трудоспособного  населения по классам болезни                                                                   за 9 месяцев  2018 г.</v>
          </cell>
        </row>
        <row r="2">
          <cell r="B2" t="str">
            <v>(на 100 тыс. населения   трудоспособного возраста)</v>
          </cell>
        </row>
        <row r="3">
          <cell r="A3" t="str">
            <v xml:space="preserve">№ </v>
          </cell>
          <cell r="B3" t="str">
            <v>Территория</v>
          </cell>
          <cell r="C3" t="str">
            <v>Нас-е трудо спо собного возраста на начало 2018г</v>
          </cell>
          <cell r="D3" t="str">
            <v>Умерло всего</v>
          </cell>
          <cell r="E3" t="str">
            <v>Инфекционные и паразитарные болезни</v>
          </cell>
          <cell r="F3" t="str">
            <v>Новообразования</v>
          </cell>
          <cell r="G3" t="str">
            <v>Крови и кроветворных органов</v>
          </cell>
          <cell r="H3" t="str">
            <v>Болезни эндокринной системы и рас-ва питания</v>
          </cell>
          <cell r="I3" t="str">
            <v>Психические расстройства и расстройства повед.</v>
          </cell>
          <cell r="J3" t="str">
            <v>Болезни нервной системы</v>
          </cell>
          <cell r="K3" t="str">
            <v>Болезни системы кровообращения</v>
          </cell>
          <cell r="L3" t="str">
            <v>Болезни органов дыхания</v>
          </cell>
          <cell r="M3" t="str">
            <v>Болезни органов пищеварения</v>
          </cell>
          <cell r="N3" t="str">
            <v>Болезни кожи и подкожной клетчатки</v>
          </cell>
          <cell r="O3" t="str">
            <v>Болезни костно-мышечной системы</v>
          </cell>
          <cell r="P3" t="str">
            <v>Болезни моче-половой системы</v>
          </cell>
          <cell r="Q3" t="str">
            <v>Врожд. аномалии деформации хромосом нарушен.</v>
          </cell>
          <cell r="R3" t="str">
            <v>Симптомы признаки и отклонения от нормы</v>
          </cell>
          <cell r="S3" t="str">
            <v xml:space="preserve">Травмы, отравления и другие последствия </v>
          </cell>
          <cell r="T3" t="str">
            <v>Туберкулез</v>
          </cell>
          <cell r="V3" t="str">
            <v>Внешние причины заболеваемости и смертности</v>
          </cell>
        </row>
        <row r="4">
          <cell r="E4" t="str">
            <v>A00-B99</v>
          </cell>
          <cell r="F4" t="str">
            <v>C00-D48</v>
          </cell>
          <cell r="G4" t="str">
            <v>D50-D89</v>
          </cell>
          <cell r="H4" t="str">
            <v>E00-E90</v>
          </cell>
          <cell r="I4" t="str">
            <v>F01-F99</v>
          </cell>
          <cell r="J4" t="str">
            <v>G00-G99</v>
          </cell>
          <cell r="K4" t="str">
            <v>I00-I99</v>
          </cell>
          <cell r="L4" t="str">
            <v>J00-J98</v>
          </cell>
          <cell r="M4" t="str">
            <v>K00-K92</v>
          </cell>
          <cell r="N4" t="str">
            <v>L00-L98</v>
          </cell>
          <cell r="O4" t="str">
            <v>M00-M99</v>
          </cell>
          <cell r="P4" t="str">
            <v>N00-N99</v>
          </cell>
          <cell r="Q4" t="str">
            <v>Q00-Q99</v>
          </cell>
          <cell r="R4" t="str">
            <v>R00-R99</v>
          </cell>
          <cell r="S4" t="str">
            <v>S00-T98</v>
          </cell>
          <cell r="T4" t="str">
            <v>A15-А19.9</v>
          </cell>
          <cell r="V4" t="str">
            <v>V50-V59</v>
          </cell>
        </row>
        <row r="5">
          <cell r="A5">
            <v>1</v>
          </cell>
          <cell r="B5" t="str">
            <v>Майминский</v>
          </cell>
          <cell r="C5">
            <v>18566</v>
          </cell>
          <cell r="D5">
            <v>62</v>
          </cell>
          <cell r="E5">
            <v>5</v>
          </cell>
          <cell r="F5">
            <v>12</v>
          </cell>
          <cell r="K5">
            <v>17</v>
          </cell>
          <cell r="L5">
            <v>4</v>
          </cell>
          <cell r="M5">
            <v>2</v>
          </cell>
          <cell r="P5">
            <v>1</v>
          </cell>
          <cell r="R5">
            <v>2</v>
          </cell>
          <cell r="S5">
            <v>19</v>
          </cell>
        </row>
        <row r="6">
          <cell r="A6">
            <v>2</v>
          </cell>
          <cell r="B6" t="str">
            <v>Чойский</v>
          </cell>
          <cell r="C6">
            <v>4367</v>
          </cell>
          <cell r="D6">
            <v>18</v>
          </cell>
          <cell r="K6">
            <v>7</v>
          </cell>
          <cell r="L6">
            <v>2</v>
          </cell>
          <cell r="S6">
            <v>9</v>
          </cell>
        </row>
        <row r="7">
          <cell r="A7">
            <v>3</v>
          </cell>
          <cell r="B7" t="str">
            <v>Турочакский</v>
          </cell>
          <cell r="C7">
            <v>6144</v>
          </cell>
          <cell r="D7">
            <v>31</v>
          </cell>
          <cell r="E7">
            <v>5</v>
          </cell>
          <cell r="F7">
            <v>4</v>
          </cell>
          <cell r="J7">
            <v>1</v>
          </cell>
          <cell r="K7">
            <v>5</v>
          </cell>
          <cell r="M7">
            <v>1</v>
          </cell>
          <cell r="S7">
            <v>15</v>
          </cell>
        </row>
        <row r="8">
          <cell r="A8">
            <v>4</v>
          </cell>
          <cell r="B8" t="str">
            <v>Шебалинский</v>
          </cell>
          <cell r="C8">
            <v>6837</v>
          </cell>
          <cell r="D8">
            <v>32</v>
          </cell>
          <cell r="E8">
            <v>2</v>
          </cell>
          <cell r="F8">
            <v>4</v>
          </cell>
          <cell r="J8">
            <v>4</v>
          </cell>
          <cell r="K8">
            <v>8</v>
          </cell>
          <cell r="L8">
            <v>2</v>
          </cell>
          <cell r="P8">
            <v>1</v>
          </cell>
          <cell r="R8">
            <v>1</v>
          </cell>
          <cell r="S8">
            <v>10</v>
          </cell>
        </row>
        <row r="9">
          <cell r="A9">
            <v>5</v>
          </cell>
          <cell r="B9" t="str">
            <v>Онгудайский</v>
          </cell>
          <cell r="C9">
            <v>7177</v>
          </cell>
          <cell r="D9">
            <v>32</v>
          </cell>
          <cell r="F9">
            <v>4</v>
          </cell>
          <cell r="J9">
            <v>3</v>
          </cell>
          <cell r="K9">
            <v>8</v>
          </cell>
          <cell r="L9">
            <v>1</v>
          </cell>
          <cell r="M9">
            <v>2</v>
          </cell>
          <cell r="P9">
            <v>3</v>
          </cell>
          <cell r="R9">
            <v>1</v>
          </cell>
          <cell r="S9">
            <v>10</v>
          </cell>
        </row>
        <row r="10">
          <cell r="A10">
            <v>6</v>
          </cell>
          <cell r="B10" t="str">
            <v>Улаганский</v>
          </cell>
          <cell r="C10">
            <v>5911</v>
          </cell>
          <cell r="D10">
            <v>39</v>
          </cell>
          <cell r="E10">
            <v>2</v>
          </cell>
          <cell r="F10">
            <v>3</v>
          </cell>
          <cell r="J10">
            <v>1</v>
          </cell>
          <cell r="K10">
            <v>13</v>
          </cell>
          <cell r="M10">
            <v>3</v>
          </cell>
          <cell r="R10">
            <v>3</v>
          </cell>
          <cell r="S10">
            <v>14</v>
          </cell>
        </row>
        <row r="11">
          <cell r="A11">
            <v>7</v>
          </cell>
          <cell r="B11" t="str">
            <v>Кош-Агачский</v>
          </cell>
          <cell r="C11">
            <v>9898</v>
          </cell>
          <cell r="D11">
            <v>32</v>
          </cell>
          <cell r="F11">
            <v>5</v>
          </cell>
          <cell r="K11">
            <v>7</v>
          </cell>
          <cell r="L11">
            <v>1</v>
          </cell>
          <cell r="M11">
            <v>1</v>
          </cell>
          <cell r="P11">
            <v>1</v>
          </cell>
          <cell r="S11">
            <v>17</v>
          </cell>
        </row>
        <row r="12">
          <cell r="A12">
            <v>8</v>
          </cell>
          <cell r="B12" t="str">
            <v>Усть-Канский</v>
          </cell>
          <cell r="C12">
            <v>7219</v>
          </cell>
          <cell r="D12">
            <v>36</v>
          </cell>
          <cell r="F12">
            <v>5</v>
          </cell>
          <cell r="J12">
            <v>2</v>
          </cell>
          <cell r="K12">
            <v>11</v>
          </cell>
          <cell r="L12">
            <v>1</v>
          </cell>
          <cell r="M12">
            <v>1</v>
          </cell>
          <cell r="R12">
            <v>1</v>
          </cell>
          <cell r="S12">
            <v>15</v>
          </cell>
        </row>
        <row r="13">
          <cell r="A13">
            <v>9</v>
          </cell>
          <cell r="B13" t="str">
            <v>У-Коксинский</v>
          </cell>
          <cell r="C13">
            <v>8436</v>
          </cell>
          <cell r="D13">
            <v>48</v>
          </cell>
          <cell r="F13">
            <v>5</v>
          </cell>
          <cell r="K13">
            <v>14</v>
          </cell>
          <cell r="L13">
            <v>1</v>
          </cell>
          <cell r="M13">
            <v>2</v>
          </cell>
          <cell r="P13">
            <v>1</v>
          </cell>
          <cell r="R13">
            <v>1</v>
          </cell>
          <cell r="S13">
            <v>24</v>
          </cell>
        </row>
        <row r="14">
          <cell r="A14">
            <v>10</v>
          </cell>
          <cell r="B14" t="str">
            <v>Чемальский</v>
          </cell>
          <cell r="C14">
            <v>5204</v>
          </cell>
          <cell r="D14">
            <v>19</v>
          </cell>
          <cell r="E14">
            <v>2</v>
          </cell>
          <cell r="F14">
            <v>3</v>
          </cell>
          <cell r="K14">
            <v>3</v>
          </cell>
          <cell r="M14">
            <v>2</v>
          </cell>
          <cell r="R14">
            <v>2</v>
          </cell>
          <cell r="S14">
            <v>7</v>
          </cell>
        </row>
        <row r="15">
          <cell r="A15" t="str">
            <v>*</v>
          </cell>
          <cell r="B15" t="str">
            <v>село</v>
          </cell>
          <cell r="C15">
            <v>79759</v>
          </cell>
          <cell r="D15">
            <v>351</v>
          </cell>
          <cell r="E15">
            <v>16</v>
          </cell>
          <cell r="F15">
            <v>45</v>
          </cell>
          <cell r="G15">
            <v>0</v>
          </cell>
          <cell r="H15">
            <v>0</v>
          </cell>
          <cell r="I15">
            <v>0</v>
          </cell>
          <cell r="J15">
            <v>11</v>
          </cell>
          <cell r="K15">
            <v>93</v>
          </cell>
          <cell r="L15">
            <v>12</v>
          </cell>
          <cell r="M15">
            <v>14</v>
          </cell>
          <cell r="O15">
            <v>0</v>
          </cell>
          <cell r="P15">
            <v>7</v>
          </cell>
          <cell r="Q15">
            <v>0</v>
          </cell>
          <cell r="R15">
            <v>11</v>
          </cell>
          <cell r="S15">
            <v>140</v>
          </cell>
          <cell r="T15">
            <v>0</v>
          </cell>
        </row>
        <row r="16">
          <cell r="A16">
            <v>11</v>
          </cell>
          <cell r="B16" t="str">
            <v>г. Горно-Алтайск</v>
          </cell>
          <cell r="C16">
            <v>36472</v>
          </cell>
          <cell r="D16">
            <v>105</v>
          </cell>
          <cell r="E16">
            <v>4</v>
          </cell>
          <cell r="F16">
            <v>14</v>
          </cell>
          <cell r="J16">
            <v>2</v>
          </cell>
          <cell r="K16">
            <v>27</v>
          </cell>
          <cell r="L16">
            <v>7</v>
          </cell>
          <cell r="M16">
            <v>12</v>
          </cell>
          <cell r="P16">
            <v>1</v>
          </cell>
          <cell r="R16">
            <v>7</v>
          </cell>
          <cell r="S16">
            <v>31</v>
          </cell>
        </row>
        <row r="17">
          <cell r="A17" t="str">
            <v>**</v>
          </cell>
          <cell r="B17" t="str">
            <v>Республика</v>
          </cell>
          <cell r="C17">
            <v>116231</v>
          </cell>
          <cell r="D17">
            <v>456</v>
          </cell>
          <cell r="E17">
            <v>20</v>
          </cell>
          <cell r="F17">
            <v>59</v>
          </cell>
          <cell r="G17">
            <v>0</v>
          </cell>
          <cell r="H17">
            <v>0</v>
          </cell>
          <cell r="I17">
            <v>0</v>
          </cell>
          <cell r="J17">
            <v>13</v>
          </cell>
          <cell r="K17">
            <v>120</v>
          </cell>
          <cell r="L17">
            <v>19</v>
          </cell>
          <cell r="M17">
            <v>26</v>
          </cell>
          <cell r="N17">
            <v>0</v>
          </cell>
          <cell r="O17">
            <v>0</v>
          </cell>
          <cell r="P17">
            <v>8</v>
          </cell>
          <cell r="Q17">
            <v>0</v>
          </cell>
          <cell r="R17">
            <v>18</v>
          </cell>
          <cell r="S17">
            <v>171</v>
          </cell>
          <cell r="T17">
            <v>0</v>
          </cell>
        </row>
        <row r="18">
          <cell r="A18" t="str">
            <v>Удельный вес от общей смертности</v>
          </cell>
          <cell r="D18">
            <v>1</v>
          </cell>
          <cell r="E18">
            <v>4.3859649122807015E-2</v>
          </cell>
          <cell r="F18">
            <v>0.12938596491228072</v>
          </cell>
          <cell r="G18">
            <v>0</v>
          </cell>
          <cell r="H18">
            <v>0</v>
          </cell>
          <cell r="I18">
            <v>0</v>
          </cell>
          <cell r="J18">
            <v>2.850877192982456E-2</v>
          </cell>
          <cell r="K18">
            <v>0.26315789473684209</v>
          </cell>
          <cell r="L18">
            <v>4.1666666666666664E-2</v>
          </cell>
          <cell r="M18">
            <v>5.701754385964912E-2</v>
          </cell>
          <cell r="N18">
            <v>0</v>
          </cell>
          <cell r="O18">
            <v>0</v>
          </cell>
          <cell r="P18">
            <v>1.7543859649122806E-2</v>
          </cell>
          <cell r="Q18">
            <v>0</v>
          </cell>
          <cell r="R18">
            <v>3.9473684210526314E-2</v>
          </cell>
          <cell r="S18">
            <v>0.375</v>
          </cell>
          <cell r="T18" t="str">
            <v>от всех инф-х заб-й- 25%</v>
          </cell>
        </row>
        <row r="19">
          <cell r="A19" t="str">
            <v xml:space="preserve">за 9 месяцев 2018 г. на 100 тыс. трудосп. нас. </v>
          </cell>
          <cell r="D19">
            <v>524.53476267088809</v>
          </cell>
          <cell r="E19">
            <v>23.005910643460005</v>
          </cell>
          <cell r="F19">
            <v>67.867436398207019</v>
          </cell>
          <cell r="G19">
            <v>0</v>
          </cell>
          <cell r="H19">
            <v>0</v>
          </cell>
          <cell r="I19">
            <v>0</v>
          </cell>
          <cell r="J19">
            <v>14.953841918249005</v>
          </cell>
          <cell r="K19">
            <v>138.03546386076005</v>
          </cell>
          <cell r="L19">
            <v>21.855615111287008</v>
          </cell>
          <cell r="M19">
            <v>29.907683836498009</v>
          </cell>
          <cell r="N19">
            <v>0</v>
          </cell>
          <cell r="O19">
            <v>0</v>
          </cell>
          <cell r="P19">
            <v>9.2023642573840014</v>
          </cell>
          <cell r="Q19">
            <v>0</v>
          </cell>
          <cell r="R19">
            <v>20.705319579114004</v>
          </cell>
          <cell r="S19">
            <v>196.70053600158306</v>
          </cell>
          <cell r="T19">
            <v>9.1510313732535948</v>
          </cell>
        </row>
        <row r="20">
          <cell r="A20" t="str">
            <v xml:space="preserve">за 9 месяцев 2017 г. </v>
          </cell>
          <cell r="D20">
            <v>501.01896768563432</v>
          </cell>
          <cell r="E20">
            <v>21.73369951147729</v>
          </cell>
          <cell r="F20">
            <v>59.481703926148363</v>
          </cell>
          <cell r="G20">
            <v>0</v>
          </cell>
          <cell r="H20">
            <v>3.4316367649700981</v>
          </cell>
          <cell r="I20">
            <v>0</v>
          </cell>
          <cell r="J20">
            <v>10.294910294910295</v>
          </cell>
          <cell r="K20">
            <v>134.97771275549053</v>
          </cell>
          <cell r="L20">
            <v>25.165336276447384</v>
          </cell>
          <cell r="M20">
            <v>24.021457354790687</v>
          </cell>
          <cell r="N20">
            <v>1.1438789216566994</v>
          </cell>
          <cell r="O20">
            <v>3.4316367649700981</v>
          </cell>
          <cell r="P20">
            <v>5.7193946082834968</v>
          </cell>
          <cell r="Q20">
            <v>1.1000000000000001</v>
          </cell>
          <cell r="R20">
            <v>29.7</v>
          </cell>
          <cell r="S20">
            <v>180.7</v>
          </cell>
        </row>
        <row r="21">
          <cell r="A21" t="str">
            <v>% отклонения  (2018г к 2017г)</v>
          </cell>
          <cell r="D21">
            <v>4.6935937563163943E-2</v>
          </cell>
          <cell r="E21">
            <v>5.8536335763309744E-2</v>
          </cell>
          <cell r="F21">
            <v>0.14098003114487545</v>
          </cell>
          <cell r="J21">
            <v>0.4525470829640974</v>
          </cell>
          <cell r="K21">
            <v>2.2653748110316396E-2</v>
          </cell>
          <cell r="L21">
            <v>-0.13151905179419332</v>
          </cell>
          <cell r="M21">
            <v>0.24504035682636927</v>
          </cell>
          <cell r="P21">
            <v>0.60897523036023093</v>
          </cell>
          <cell r="R21">
            <v>-0.3028511926224241</v>
          </cell>
          <cell r="S21">
            <v>8.8547515227355156E-2</v>
          </cell>
          <cell r="T21">
            <v>19</v>
          </cell>
          <cell r="U21">
            <v>11.853196368870837</v>
          </cell>
        </row>
        <row r="22">
          <cell r="A22" t="str">
            <v xml:space="preserve">за 9 месяцев 2016 г. </v>
          </cell>
          <cell r="D22">
            <v>558.36</v>
          </cell>
          <cell r="E22">
            <v>18.190000000000001</v>
          </cell>
          <cell r="F22">
            <v>72.78</v>
          </cell>
          <cell r="G22">
            <v>1.1371954852658279</v>
          </cell>
          <cell r="H22">
            <v>5.7</v>
          </cell>
          <cell r="I22">
            <v>1.1000000000000001</v>
          </cell>
          <cell r="J22">
            <v>6.8</v>
          </cell>
          <cell r="K22">
            <v>144.42382662876</v>
          </cell>
          <cell r="L22">
            <v>23.9</v>
          </cell>
          <cell r="M22">
            <v>34.11</v>
          </cell>
          <cell r="N22">
            <v>1.1000000000000001</v>
          </cell>
          <cell r="O22">
            <v>1.1000000000000001</v>
          </cell>
          <cell r="P22">
            <v>8</v>
          </cell>
          <cell r="R22">
            <v>18.2</v>
          </cell>
          <cell r="S22">
            <v>221.8</v>
          </cell>
        </row>
        <row r="23">
          <cell r="A23" t="str">
            <v xml:space="preserve">за 9 мес-в  2017г  (абс. чис.)                                                   </v>
          </cell>
          <cell r="D23">
            <v>438</v>
          </cell>
          <cell r="E23">
            <v>19</v>
          </cell>
          <cell r="F23">
            <v>52</v>
          </cell>
          <cell r="G23">
            <v>0</v>
          </cell>
          <cell r="H23">
            <v>3</v>
          </cell>
          <cell r="I23">
            <v>0</v>
          </cell>
          <cell r="J23">
            <v>9</v>
          </cell>
          <cell r="K23">
            <v>118</v>
          </cell>
          <cell r="L23">
            <v>22</v>
          </cell>
          <cell r="M23">
            <v>21</v>
          </cell>
          <cell r="N23">
            <v>1</v>
          </cell>
          <cell r="O23">
            <v>3</v>
          </cell>
          <cell r="P23">
            <v>5</v>
          </cell>
          <cell r="Q23">
            <v>1</v>
          </cell>
          <cell r="R23">
            <v>26</v>
          </cell>
          <cell r="S23">
            <v>158</v>
          </cell>
        </row>
        <row r="24">
          <cell r="A24" t="str">
            <v xml:space="preserve">за 9 месяцев 2015 г. </v>
          </cell>
          <cell r="D24">
            <v>636.14124027352045</v>
          </cell>
          <cell r="E24">
            <v>25.896015090780477</v>
          </cell>
          <cell r="F24">
            <v>77.688045272341427</v>
          </cell>
          <cell r="G24">
            <v>0</v>
          </cell>
          <cell r="H24">
            <v>3.3777410987974532</v>
          </cell>
          <cell r="I24">
            <v>0</v>
          </cell>
          <cell r="J24">
            <v>6.7554821975949064</v>
          </cell>
          <cell r="K24">
            <v>141.86512614949305</v>
          </cell>
          <cell r="L24">
            <v>37.155152086771992</v>
          </cell>
          <cell r="M24">
            <v>45.036547983966045</v>
          </cell>
          <cell r="N24">
            <v>0</v>
          </cell>
          <cell r="O24">
            <v>1.1259136995991512</v>
          </cell>
          <cell r="P24">
            <v>7.8813958971940581</v>
          </cell>
          <cell r="R24">
            <v>15.8</v>
          </cell>
          <cell r="S24">
            <v>272.5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showZeros="0" view="pageBreakPreview" topLeftCell="A2" zoomScale="95" zoomScaleNormal="95" zoomScaleSheetLayoutView="95" workbookViewId="0">
      <selection activeCell="L11" sqref="L11"/>
    </sheetView>
  </sheetViews>
  <sheetFormatPr defaultRowHeight="12.75"/>
  <cols>
    <col min="1" max="1" width="3.5703125" customWidth="1"/>
    <col min="2" max="2" width="14.85546875" customWidth="1"/>
    <col min="3" max="3" width="9.85546875" customWidth="1"/>
    <col min="4" max="4" width="6.7109375" customWidth="1"/>
    <col min="5" max="7" width="6.42578125" customWidth="1"/>
    <col min="8" max="8" width="6.140625" customWidth="1"/>
    <col min="9" max="9" width="5.5703125" customWidth="1"/>
    <col min="10" max="10" width="5.28515625" customWidth="1"/>
    <col min="11" max="11" width="5.42578125" customWidth="1"/>
    <col min="12" max="12" width="7.140625" customWidth="1"/>
    <col min="13" max="13" width="7.5703125" customWidth="1"/>
    <col min="14" max="14" width="6.42578125" customWidth="1"/>
    <col min="15" max="15" width="7.140625" customWidth="1"/>
    <col min="16" max="16" width="7.85546875" customWidth="1"/>
    <col min="17" max="17" width="6.85546875" customWidth="1"/>
    <col min="18" max="19" width="6.28515625" customWidth="1"/>
    <col min="20" max="20" width="6.5703125" customWidth="1"/>
    <col min="21" max="21" width="6.42578125" customWidth="1"/>
    <col min="22" max="22" width="6.7109375" customWidth="1"/>
    <col min="23" max="23" width="7.42578125" customWidth="1"/>
    <col min="24" max="24" width="8.28515625" customWidth="1"/>
    <col min="25" max="25" width="8" customWidth="1"/>
    <col min="26" max="26" width="7" customWidth="1"/>
    <col min="27" max="27" width="8.42578125" customWidth="1"/>
    <col min="28" max="28" width="8.7109375" customWidth="1"/>
    <col min="29" max="29" width="6.42578125" customWidth="1"/>
    <col min="30" max="30" width="7" customWidth="1"/>
    <col min="32" max="32" width="7.5703125" customWidth="1"/>
  </cols>
  <sheetData>
    <row r="1" spans="1:32" ht="39.75" customHeight="1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</row>
    <row r="2" spans="1:32" ht="23.25" customHeight="1">
      <c r="A2" s="312" t="s">
        <v>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</row>
    <row r="3" spans="1:32" ht="23.25" customHeight="1" thickBot="1">
      <c r="A3" s="1"/>
      <c r="B3" s="2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32" ht="30" customHeight="1" thickBot="1">
      <c r="A4" s="313" t="s">
        <v>3</v>
      </c>
      <c r="B4" s="314" t="s">
        <v>4</v>
      </c>
      <c r="C4" s="315" t="s">
        <v>5</v>
      </c>
      <c r="D4" s="318" t="s">
        <v>6</v>
      </c>
      <c r="E4" s="319" t="s">
        <v>7</v>
      </c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20" t="s">
        <v>8</v>
      </c>
      <c r="Q4" s="321" t="s">
        <v>9</v>
      </c>
      <c r="R4" s="321"/>
      <c r="S4" s="321"/>
      <c r="T4" s="321"/>
      <c r="U4" s="321"/>
      <c r="V4" s="322" t="s">
        <v>10</v>
      </c>
      <c r="W4" s="306" t="s">
        <v>11</v>
      </c>
      <c r="X4" s="308" t="s">
        <v>12</v>
      </c>
      <c r="Y4" s="309" t="s">
        <v>13</v>
      </c>
      <c r="Z4" s="309" t="s">
        <v>14</v>
      </c>
      <c r="AA4" s="311" t="s">
        <v>15</v>
      </c>
      <c r="AB4" s="311"/>
      <c r="AC4" s="309" t="s">
        <v>16</v>
      </c>
      <c r="AD4" s="290" t="s">
        <v>17</v>
      </c>
      <c r="AE4" s="293" t="s">
        <v>18</v>
      </c>
      <c r="AF4" s="296" t="s">
        <v>19</v>
      </c>
    </row>
    <row r="5" spans="1:32" ht="34.5" customHeight="1" thickBot="1">
      <c r="A5" s="313"/>
      <c r="B5" s="314"/>
      <c r="C5" s="316"/>
      <c r="D5" s="318"/>
      <c r="E5" s="299" t="s">
        <v>20</v>
      </c>
      <c r="F5" s="300"/>
      <c r="G5" s="301"/>
      <c r="H5" s="302" t="s">
        <v>21</v>
      </c>
      <c r="I5" s="302" t="s">
        <v>22</v>
      </c>
      <c r="J5" s="3" t="s">
        <v>23</v>
      </c>
      <c r="K5" s="4"/>
      <c r="L5" s="299" t="s">
        <v>24</v>
      </c>
      <c r="M5" s="300"/>
      <c r="N5" s="301"/>
      <c r="O5" s="302" t="s">
        <v>25</v>
      </c>
      <c r="P5" s="294"/>
      <c r="Q5" s="303" t="s">
        <v>26</v>
      </c>
      <c r="R5" s="304" t="s">
        <v>27</v>
      </c>
      <c r="S5" s="284" t="s">
        <v>28</v>
      </c>
      <c r="T5" s="284" t="s">
        <v>29</v>
      </c>
      <c r="U5" s="284" t="s">
        <v>30</v>
      </c>
      <c r="V5" s="323"/>
      <c r="W5" s="294"/>
      <c r="X5" s="297"/>
      <c r="Y5" s="310"/>
      <c r="Z5" s="310"/>
      <c r="AA5" s="286" t="s">
        <v>31</v>
      </c>
      <c r="AB5" s="271" t="s">
        <v>32</v>
      </c>
      <c r="AC5" s="310"/>
      <c r="AD5" s="291"/>
      <c r="AE5" s="294"/>
      <c r="AF5" s="297"/>
    </row>
    <row r="6" spans="1:32" ht="63.75" customHeight="1">
      <c r="A6" s="313"/>
      <c r="B6" s="314"/>
      <c r="C6" s="317"/>
      <c r="D6" s="318"/>
      <c r="E6" s="5" t="s">
        <v>33</v>
      </c>
      <c r="F6" s="5" t="s">
        <v>34</v>
      </c>
      <c r="G6" s="5" t="s">
        <v>35</v>
      </c>
      <c r="H6" s="302"/>
      <c r="I6" s="302"/>
      <c r="J6" s="6" t="s">
        <v>36</v>
      </c>
      <c r="K6" s="6" t="s">
        <v>37</v>
      </c>
      <c r="L6" s="5" t="s">
        <v>33</v>
      </c>
      <c r="M6" s="5" t="s">
        <v>34</v>
      </c>
      <c r="N6" s="5" t="s">
        <v>35</v>
      </c>
      <c r="O6" s="302"/>
      <c r="P6" s="295"/>
      <c r="Q6" s="303"/>
      <c r="R6" s="305"/>
      <c r="S6" s="285"/>
      <c r="T6" s="285"/>
      <c r="U6" s="285"/>
      <c r="V6" s="324"/>
      <c r="W6" s="307"/>
      <c r="X6" s="298"/>
      <c r="Y6" s="310"/>
      <c r="Z6" s="310"/>
      <c r="AA6" s="287"/>
      <c r="AB6" s="271"/>
      <c r="AC6" s="310"/>
      <c r="AD6" s="292"/>
      <c r="AE6" s="295"/>
      <c r="AF6" s="298"/>
    </row>
    <row r="7" spans="1:32" ht="20.100000000000001" customHeight="1">
      <c r="A7" s="7">
        <v>1</v>
      </c>
      <c r="B7" s="8" t="s">
        <v>38</v>
      </c>
      <c r="C7" s="9">
        <v>34244.5</v>
      </c>
      <c r="D7" s="10">
        <v>174</v>
      </c>
      <c r="E7" s="10">
        <v>169</v>
      </c>
      <c r="F7" s="11">
        <v>87</v>
      </c>
      <c r="G7" s="11">
        <v>82</v>
      </c>
      <c r="H7" s="9">
        <v>2</v>
      </c>
      <c r="I7" s="9">
        <v>0</v>
      </c>
      <c r="J7" s="9">
        <v>1</v>
      </c>
      <c r="K7" s="9">
        <v>1</v>
      </c>
      <c r="L7" s="11">
        <v>53</v>
      </c>
      <c r="M7" s="9">
        <v>42</v>
      </c>
      <c r="N7" s="9">
        <v>11</v>
      </c>
      <c r="O7" s="11">
        <v>114</v>
      </c>
      <c r="P7" s="12">
        <v>8.7496678298704911</v>
      </c>
      <c r="Q7" s="12">
        <v>8.4982405933799594</v>
      </c>
      <c r="R7" s="13">
        <v>4.915759991382096</v>
      </c>
      <c r="S7" s="13">
        <v>11.494252873563218</v>
      </c>
      <c r="T7" s="13">
        <v>11.428571428571429</v>
      </c>
      <c r="U7" s="14">
        <v>5.7142857142857144</v>
      </c>
      <c r="V7" s="15"/>
      <c r="W7" s="15">
        <v>0.25142723649053167</v>
      </c>
      <c r="X7" s="16">
        <v>18566</v>
      </c>
      <c r="Y7" s="17">
        <v>2</v>
      </c>
      <c r="Z7" s="17">
        <v>4</v>
      </c>
      <c r="AA7" s="18">
        <v>8.016759776536313</v>
      </c>
      <c r="AB7" s="19">
        <v>8592</v>
      </c>
      <c r="AC7" s="19">
        <v>2</v>
      </c>
      <c r="AD7" s="20"/>
      <c r="AE7" s="21">
        <f>AF7/2</f>
        <v>2.5</v>
      </c>
      <c r="AF7" s="19">
        <f t="shared" ref="AF7:AF19" si="0">D7-E7</f>
        <v>5</v>
      </c>
    </row>
    <row r="8" spans="1:32" ht="20.100000000000001" customHeight="1">
      <c r="A8" s="7">
        <v>2</v>
      </c>
      <c r="B8" s="8" t="s">
        <v>39</v>
      </c>
      <c r="C8" s="9">
        <v>8191.5</v>
      </c>
      <c r="D8" s="10">
        <v>58</v>
      </c>
      <c r="E8" s="10">
        <v>59</v>
      </c>
      <c r="F8" s="11">
        <v>33</v>
      </c>
      <c r="G8" s="11">
        <v>26</v>
      </c>
      <c r="H8" s="9">
        <v>2</v>
      </c>
      <c r="I8" s="9">
        <v>1</v>
      </c>
      <c r="J8" s="9">
        <v>0</v>
      </c>
      <c r="K8" s="9">
        <v>1</v>
      </c>
      <c r="L8" s="11">
        <v>19</v>
      </c>
      <c r="M8" s="9">
        <v>15</v>
      </c>
      <c r="N8" s="9">
        <v>4</v>
      </c>
      <c r="O8" s="11">
        <v>37</v>
      </c>
      <c r="P8" s="12">
        <v>12.192638710858818</v>
      </c>
      <c r="Q8" s="12">
        <v>12.402856619666728</v>
      </c>
      <c r="R8" s="13">
        <v>7.4920998397068921</v>
      </c>
      <c r="S8" s="13">
        <v>34.482758620689658</v>
      </c>
      <c r="T8" s="13">
        <v>16.949152542372882</v>
      </c>
      <c r="U8" s="14">
        <v>16.949152542372882</v>
      </c>
      <c r="V8" s="15"/>
      <c r="W8" s="15">
        <v>-0.2102179088079108</v>
      </c>
      <c r="X8" s="16">
        <v>4367</v>
      </c>
      <c r="Y8" s="9">
        <v>1</v>
      </c>
      <c r="Z8" s="9">
        <v>4</v>
      </c>
      <c r="AA8" s="18">
        <v>28.880503144654089</v>
      </c>
      <c r="AB8" s="19">
        <v>2385</v>
      </c>
      <c r="AC8" s="19">
        <v>2</v>
      </c>
      <c r="AD8" s="20"/>
      <c r="AE8" s="21">
        <f t="shared" ref="AE8:AE19" si="1">AF8/2</f>
        <v>-0.5</v>
      </c>
      <c r="AF8" s="19">
        <f t="shared" si="0"/>
        <v>-1</v>
      </c>
    </row>
    <row r="9" spans="1:32" ht="20.100000000000001" customHeight="1">
      <c r="A9" s="7">
        <v>3</v>
      </c>
      <c r="B9" s="8" t="s">
        <v>40</v>
      </c>
      <c r="C9" s="9">
        <v>12448.5</v>
      </c>
      <c r="D9" s="10">
        <v>89</v>
      </c>
      <c r="E9" s="10">
        <v>96</v>
      </c>
      <c r="F9" s="11">
        <v>59</v>
      </c>
      <c r="G9" s="11">
        <v>37</v>
      </c>
      <c r="H9" s="9">
        <v>1</v>
      </c>
      <c r="I9" s="9">
        <v>0</v>
      </c>
      <c r="J9" s="9">
        <v>0</v>
      </c>
      <c r="K9" s="9">
        <v>1</v>
      </c>
      <c r="L9" s="11">
        <v>26</v>
      </c>
      <c r="M9" s="9">
        <v>19</v>
      </c>
      <c r="N9" s="9">
        <v>7</v>
      </c>
      <c r="O9" s="11">
        <v>68</v>
      </c>
      <c r="P9" s="12">
        <v>12.311362814796963</v>
      </c>
      <c r="Q9" s="12">
        <v>13.279672249668636</v>
      </c>
      <c r="R9" s="13">
        <v>7.2871093749999991</v>
      </c>
      <c r="S9" s="13">
        <v>11.235955056179776</v>
      </c>
      <c r="T9" s="13">
        <v>11.111111111111111</v>
      </c>
      <c r="U9" s="14">
        <v>11.111111111111111</v>
      </c>
      <c r="V9" s="15"/>
      <c r="W9" s="15">
        <v>-0.96830943487167254</v>
      </c>
      <c r="X9" s="16">
        <v>6144</v>
      </c>
      <c r="Y9" s="9">
        <v>0</v>
      </c>
      <c r="Z9" s="9">
        <v>1</v>
      </c>
      <c r="AA9" s="18">
        <v>4.5078534031413611</v>
      </c>
      <c r="AB9" s="19">
        <v>3820</v>
      </c>
      <c r="AC9" s="19">
        <v>1</v>
      </c>
      <c r="AD9" s="20"/>
      <c r="AE9" s="21">
        <f t="shared" si="1"/>
        <v>-3.5</v>
      </c>
      <c r="AF9" s="19">
        <f t="shared" si="0"/>
        <v>-7</v>
      </c>
    </row>
    <row r="10" spans="1:32" ht="20.100000000000001" customHeight="1">
      <c r="A10" s="7">
        <v>4</v>
      </c>
      <c r="B10" s="8" t="s">
        <v>41</v>
      </c>
      <c r="C10" s="9">
        <v>13726</v>
      </c>
      <c r="D10" s="10">
        <v>99</v>
      </c>
      <c r="E10" s="10">
        <v>91</v>
      </c>
      <c r="F10" s="11">
        <v>45</v>
      </c>
      <c r="G10" s="11">
        <v>46</v>
      </c>
      <c r="H10" s="9">
        <v>0</v>
      </c>
      <c r="I10" s="9">
        <v>0</v>
      </c>
      <c r="J10" s="9">
        <v>0</v>
      </c>
      <c r="K10" s="9">
        <v>1</v>
      </c>
      <c r="L10" s="11">
        <v>30</v>
      </c>
      <c r="M10" s="9">
        <v>22</v>
      </c>
      <c r="N10" s="9">
        <v>8</v>
      </c>
      <c r="O10" s="11">
        <v>61</v>
      </c>
      <c r="P10" s="12">
        <v>12.420078682791782</v>
      </c>
      <c r="Q10" s="12">
        <v>11.416435960950022</v>
      </c>
      <c r="R10" s="13">
        <v>7.5559455901711283</v>
      </c>
      <c r="S10" s="13">
        <v>0</v>
      </c>
      <c r="T10" s="13">
        <v>10</v>
      </c>
      <c r="U10" s="14">
        <v>10</v>
      </c>
      <c r="V10" s="15"/>
      <c r="W10" s="15">
        <v>1.0036427218417607</v>
      </c>
      <c r="X10" s="16">
        <v>6837</v>
      </c>
      <c r="Y10" s="9">
        <v>0</v>
      </c>
      <c r="Z10" s="9">
        <v>0</v>
      </c>
      <c r="AA10" s="18">
        <v>0</v>
      </c>
      <c r="AB10" s="19">
        <v>4386</v>
      </c>
      <c r="AC10" s="19">
        <v>0</v>
      </c>
      <c r="AD10" s="20"/>
      <c r="AE10" s="21">
        <f t="shared" si="1"/>
        <v>4</v>
      </c>
      <c r="AF10" s="19">
        <f t="shared" si="0"/>
        <v>8</v>
      </c>
    </row>
    <row r="11" spans="1:32" ht="20.100000000000001" customHeight="1">
      <c r="A11" s="7">
        <v>5</v>
      </c>
      <c r="B11" s="8" t="s">
        <v>42</v>
      </c>
      <c r="C11" s="9">
        <v>14227.5</v>
      </c>
      <c r="D11" s="22">
        <v>90</v>
      </c>
      <c r="E11" s="10">
        <v>103</v>
      </c>
      <c r="F11" s="11">
        <v>53</v>
      </c>
      <c r="G11" s="11">
        <v>50</v>
      </c>
      <c r="H11" s="9">
        <v>1</v>
      </c>
      <c r="I11" s="9">
        <v>0</v>
      </c>
      <c r="J11" s="9">
        <v>0</v>
      </c>
      <c r="K11" s="9">
        <v>1</v>
      </c>
      <c r="L11" s="11">
        <v>30</v>
      </c>
      <c r="M11" s="9">
        <v>22</v>
      </c>
      <c r="N11" s="9">
        <v>8</v>
      </c>
      <c r="O11" s="11">
        <v>72</v>
      </c>
      <c r="P11" s="12">
        <v>10.892988929889299</v>
      </c>
      <c r="Q11" s="12">
        <v>12.466420664206641</v>
      </c>
      <c r="R11" s="13">
        <v>7.1979935906367567</v>
      </c>
      <c r="S11" s="13">
        <v>11.111111111111111</v>
      </c>
      <c r="T11" s="13">
        <v>10.989010989010989</v>
      </c>
      <c r="U11" s="14">
        <v>10.989010989010989</v>
      </c>
      <c r="V11" s="15"/>
      <c r="W11" s="15">
        <v>-1.5734317343173423</v>
      </c>
      <c r="X11" s="16">
        <v>7177</v>
      </c>
      <c r="Y11" s="9">
        <v>0</v>
      </c>
      <c r="Z11" s="9">
        <v>1</v>
      </c>
      <c r="AA11" s="18">
        <v>3.7904468412942989</v>
      </c>
      <c r="AB11" s="19">
        <v>4543</v>
      </c>
      <c r="AC11" s="19">
        <v>1</v>
      </c>
      <c r="AD11" s="20"/>
      <c r="AE11" s="21">
        <f t="shared" si="1"/>
        <v>-6.5</v>
      </c>
      <c r="AF11" s="19">
        <f t="shared" si="0"/>
        <v>-13</v>
      </c>
    </row>
    <row r="12" spans="1:32" ht="20.100000000000001" customHeight="1">
      <c r="A12" s="7">
        <v>6</v>
      </c>
      <c r="B12" s="8" t="s">
        <v>43</v>
      </c>
      <c r="C12" s="9">
        <v>11689</v>
      </c>
      <c r="D12" s="10">
        <v>111</v>
      </c>
      <c r="E12" s="10">
        <v>67</v>
      </c>
      <c r="F12" s="11">
        <v>40</v>
      </c>
      <c r="G12" s="11">
        <v>27</v>
      </c>
      <c r="H12" s="9">
        <v>3</v>
      </c>
      <c r="I12" s="9">
        <v>0</v>
      </c>
      <c r="J12" s="9">
        <v>0</v>
      </c>
      <c r="K12" s="9">
        <v>0</v>
      </c>
      <c r="L12" s="11">
        <v>25</v>
      </c>
      <c r="M12" s="9">
        <v>18</v>
      </c>
      <c r="N12" s="9">
        <v>7</v>
      </c>
      <c r="O12" s="11">
        <v>39</v>
      </c>
      <c r="P12" s="12">
        <v>16.35229703139704</v>
      </c>
      <c r="Q12" s="12">
        <v>9.8703054153477634</v>
      </c>
      <c r="R12" s="13">
        <v>7.2830316359330061</v>
      </c>
      <c r="S12" s="13">
        <v>27.027027027027028</v>
      </c>
      <c r="T12" s="13">
        <v>0</v>
      </c>
      <c r="U12" s="14">
        <v>0</v>
      </c>
      <c r="V12" s="15"/>
      <c r="W12" s="15">
        <v>6.4819916160492763</v>
      </c>
      <c r="X12" s="16">
        <v>5911</v>
      </c>
      <c r="Y12" s="9">
        <v>0</v>
      </c>
      <c r="Z12" s="9">
        <v>3</v>
      </c>
      <c r="AA12" s="18">
        <v>11.818805765271104</v>
      </c>
      <c r="AB12" s="19">
        <v>4371</v>
      </c>
      <c r="AC12" s="19">
        <v>3</v>
      </c>
      <c r="AD12" s="20"/>
      <c r="AE12" s="21">
        <f t="shared" si="1"/>
        <v>22</v>
      </c>
      <c r="AF12" s="19">
        <f t="shared" si="0"/>
        <v>44</v>
      </c>
    </row>
    <row r="13" spans="1:32" ht="20.100000000000001" customHeight="1">
      <c r="A13" s="7">
        <v>7</v>
      </c>
      <c r="B13" s="8" t="s">
        <v>44</v>
      </c>
      <c r="C13" s="9">
        <v>19378</v>
      </c>
      <c r="D13" s="10">
        <v>209</v>
      </c>
      <c r="E13" s="10">
        <v>69</v>
      </c>
      <c r="F13" s="11">
        <v>48</v>
      </c>
      <c r="G13" s="11">
        <v>21</v>
      </c>
      <c r="H13" s="9">
        <v>1</v>
      </c>
      <c r="I13" s="9">
        <v>3</v>
      </c>
      <c r="J13" s="9">
        <v>0</v>
      </c>
      <c r="K13" s="9">
        <v>0</v>
      </c>
      <c r="L13" s="11">
        <v>24</v>
      </c>
      <c r="M13" s="9">
        <v>22</v>
      </c>
      <c r="N13" s="9">
        <v>2</v>
      </c>
      <c r="O13" s="11">
        <v>41</v>
      </c>
      <c r="P13" s="12">
        <v>18.572504902466715</v>
      </c>
      <c r="Q13" s="12">
        <v>6.1315925276086283</v>
      </c>
      <c r="R13" s="13">
        <v>4.1753889674681748</v>
      </c>
      <c r="S13" s="13">
        <v>4.7846889952153111</v>
      </c>
      <c r="T13" s="13">
        <v>0</v>
      </c>
      <c r="U13" s="14">
        <v>0</v>
      </c>
      <c r="V13" s="15"/>
      <c r="W13" s="15">
        <v>12.440912374858087</v>
      </c>
      <c r="X13" s="16">
        <v>9898</v>
      </c>
      <c r="Y13" s="9">
        <v>1</v>
      </c>
      <c r="Z13" s="9">
        <v>5</v>
      </c>
      <c r="AA13" s="18">
        <v>11.224090731325772</v>
      </c>
      <c r="AB13" s="19">
        <v>7671</v>
      </c>
      <c r="AC13" s="19">
        <v>3</v>
      </c>
      <c r="AD13" s="20"/>
      <c r="AE13" s="21">
        <f t="shared" si="1"/>
        <v>70</v>
      </c>
      <c r="AF13" s="19">
        <f t="shared" si="0"/>
        <v>140</v>
      </c>
    </row>
    <row r="14" spans="1:32" ht="20.100000000000001" customHeight="1">
      <c r="A14" s="7">
        <v>8</v>
      </c>
      <c r="B14" s="8" t="s">
        <v>45</v>
      </c>
      <c r="C14" s="9">
        <v>14578.5</v>
      </c>
      <c r="D14" s="10">
        <v>127</v>
      </c>
      <c r="E14" s="10">
        <v>78</v>
      </c>
      <c r="F14" s="11">
        <v>46</v>
      </c>
      <c r="G14" s="11">
        <v>32</v>
      </c>
      <c r="H14" s="9">
        <v>1</v>
      </c>
      <c r="I14" s="9">
        <v>0</v>
      </c>
      <c r="J14" s="9">
        <v>0</v>
      </c>
      <c r="K14" s="9">
        <v>1</v>
      </c>
      <c r="L14" s="11">
        <v>18</v>
      </c>
      <c r="M14" s="9">
        <v>15</v>
      </c>
      <c r="N14" s="9">
        <v>3</v>
      </c>
      <c r="O14" s="11">
        <v>58</v>
      </c>
      <c r="P14" s="12">
        <v>15.001131803683506</v>
      </c>
      <c r="Q14" s="12">
        <v>9.2132935487190046</v>
      </c>
      <c r="R14" s="13">
        <v>4.2936694833079372</v>
      </c>
      <c r="S14" s="13">
        <v>7.8740157480314963</v>
      </c>
      <c r="T14" s="13">
        <v>7.8125</v>
      </c>
      <c r="U14" s="14">
        <v>7.8125</v>
      </c>
      <c r="V14" s="15"/>
      <c r="W14" s="15">
        <v>5.7878382549645018</v>
      </c>
      <c r="X14" s="16">
        <v>7219</v>
      </c>
      <c r="Y14" s="9">
        <v>1</v>
      </c>
      <c r="Z14" s="9">
        <v>2</v>
      </c>
      <c r="AA14" s="18">
        <v>6.5214921416398406</v>
      </c>
      <c r="AB14" s="19">
        <v>5281</v>
      </c>
      <c r="AC14" s="19">
        <v>1</v>
      </c>
      <c r="AD14" s="20"/>
      <c r="AE14" s="21">
        <f t="shared" si="1"/>
        <v>24.5</v>
      </c>
      <c r="AF14" s="19">
        <f t="shared" si="0"/>
        <v>49</v>
      </c>
    </row>
    <row r="15" spans="1:32" ht="20.100000000000001" customHeight="1">
      <c r="A15" s="7">
        <v>9</v>
      </c>
      <c r="B15" s="8" t="s">
        <v>46</v>
      </c>
      <c r="C15" s="9">
        <v>16148</v>
      </c>
      <c r="D15" s="10">
        <v>136</v>
      </c>
      <c r="E15" s="10">
        <v>130</v>
      </c>
      <c r="F15" s="11">
        <v>70</v>
      </c>
      <c r="G15" s="11">
        <v>60</v>
      </c>
      <c r="H15" s="9">
        <v>2</v>
      </c>
      <c r="I15" s="9">
        <v>1</v>
      </c>
      <c r="J15" s="9">
        <v>2</v>
      </c>
      <c r="K15" s="9">
        <v>1</v>
      </c>
      <c r="L15" s="11">
        <v>34</v>
      </c>
      <c r="M15" s="9">
        <v>28</v>
      </c>
      <c r="N15" s="9">
        <v>6</v>
      </c>
      <c r="O15" s="11">
        <v>91</v>
      </c>
      <c r="P15" s="12">
        <v>14.502848649987614</v>
      </c>
      <c r="Q15" s="12">
        <v>13.863017091899925</v>
      </c>
      <c r="R15" s="13">
        <v>6.9402560455192033</v>
      </c>
      <c r="S15" s="13">
        <v>14.705882352941176</v>
      </c>
      <c r="T15" s="13">
        <v>21.897810218978101</v>
      </c>
      <c r="U15" s="14">
        <v>7.2992700729927007</v>
      </c>
      <c r="V15" s="15"/>
      <c r="W15" s="15">
        <v>0.63983155808768899</v>
      </c>
      <c r="X15" s="16">
        <v>8436</v>
      </c>
      <c r="Y15" s="9">
        <v>3</v>
      </c>
      <c r="Z15" s="9">
        <v>6</v>
      </c>
      <c r="AA15" s="18">
        <v>19.631388941668252</v>
      </c>
      <c r="AB15" s="19">
        <v>5263</v>
      </c>
      <c r="AC15" s="19">
        <v>3</v>
      </c>
      <c r="AD15" s="20"/>
      <c r="AE15" s="21">
        <f t="shared" si="1"/>
        <v>3</v>
      </c>
      <c r="AF15" s="19">
        <f t="shared" si="0"/>
        <v>6</v>
      </c>
    </row>
    <row r="16" spans="1:32" ht="20.100000000000001" customHeight="1">
      <c r="A16" s="23">
        <v>10</v>
      </c>
      <c r="B16" s="24" t="s">
        <v>47</v>
      </c>
      <c r="C16" s="9">
        <v>10510</v>
      </c>
      <c r="D16" s="10">
        <v>78</v>
      </c>
      <c r="E16" s="10">
        <v>68</v>
      </c>
      <c r="F16" s="11">
        <v>38</v>
      </c>
      <c r="G16" s="11">
        <v>30</v>
      </c>
      <c r="H16" s="9">
        <v>0</v>
      </c>
      <c r="I16" s="9">
        <v>0</v>
      </c>
      <c r="J16" s="9">
        <v>0</v>
      </c>
      <c r="K16" s="9">
        <v>0</v>
      </c>
      <c r="L16" s="11">
        <v>17</v>
      </c>
      <c r="M16" s="9">
        <v>16</v>
      </c>
      <c r="N16" s="9">
        <v>1</v>
      </c>
      <c r="O16" s="11">
        <v>51</v>
      </c>
      <c r="P16" s="12">
        <v>12.779828734538535</v>
      </c>
      <c r="Q16" s="12">
        <v>11.14138915318744</v>
      </c>
      <c r="R16" s="13">
        <v>5.6252882398155259</v>
      </c>
      <c r="S16" s="13">
        <v>0</v>
      </c>
      <c r="T16" s="13">
        <v>0</v>
      </c>
      <c r="U16" s="14">
        <v>0</v>
      </c>
      <c r="V16" s="15"/>
      <c r="W16" s="15">
        <v>1.6384395813510952</v>
      </c>
      <c r="X16" s="16">
        <v>5204</v>
      </c>
      <c r="Y16" s="9">
        <v>2</v>
      </c>
      <c r="Z16" s="9">
        <v>2</v>
      </c>
      <c r="AA16" s="18">
        <v>11.218241042345277</v>
      </c>
      <c r="AB16" s="19">
        <v>3070</v>
      </c>
      <c r="AC16" s="19">
        <v>0</v>
      </c>
      <c r="AD16" s="20"/>
      <c r="AE16" s="21">
        <f t="shared" si="1"/>
        <v>5</v>
      </c>
      <c r="AF16" s="19">
        <f t="shared" si="0"/>
        <v>10</v>
      </c>
    </row>
    <row r="17" spans="1:32" s="39" customFormat="1" ht="30" customHeight="1">
      <c r="A17" s="25">
        <v>11</v>
      </c>
      <c r="B17" s="26" t="s">
        <v>48</v>
      </c>
      <c r="C17" s="27">
        <v>155141.5</v>
      </c>
      <c r="D17" s="27">
        <v>1171</v>
      </c>
      <c r="E17" s="27">
        <v>930</v>
      </c>
      <c r="F17" s="27">
        <v>519</v>
      </c>
      <c r="G17" s="27">
        <v>411</v>
      </c>
      <c r="H17" s="27">
        <v>13</v>
      </c>
      <c r="I17" s="27">
        <v>5</v>
      </c>
      <c r="J17" s="27">
        <v>3</v>
      </c>
      <c r="K17" s="27">
        <v>7</v>
      </c>
      <c r="L17" s="27">
        <v>276</v>
      </c>
      <c r="M17" s="27">
        <v>219</v>
      </c>
      <c r="N17" s="27">
        <v>57</v>
      </c>
      <c r="O17" s="27">
        <v>632</v>
      </c>
      <c r="P17" s="28">
        <v>12.997566737462252</v>
      </c>
      <c r="Q17" s="28">
        <v>10.322576486626724</v>
      </c>
      <c r="R17" s="29">
        <v>5.958851038754247</v>
      </c>
      <c r="S17" s="29">
        <v>11.101622544833475</v>
      </c>
      <c r="T17" s="30">
        <v>8.4889643463497446</v>
      </c>
      <c r="U17" s="31">
        <v>5.9422750424448214</v>
      </c>
      <c r="V17" s="32">
        <v>0</v>
      </c>
      <c r="W17" s="32">
        <v>2.6749902508355277</v>
      </c>
      <c r="X17" s="33">
        <v>79759</v>
      </c>
      <c r="Y17" s="34">
        <v>10</v>
      </c>
      <c r="Z17" s="34">
        <v>28</v>
      </c>
      <c r="AA17" s="35">
        <v>9.7638815762828575</v>
      </c>
      <c r="AB17" s="36">
        <v>49382</v>
      </c>
      <c r="AC17" s="34">
        <v>16</v>
      </c>
      <c r="AD17" s="34">
        <f>SUM(AD7:AD16)</f>
        <v>0</v>
      </c>
      <c r="AE17" s="37">
        <f t="shared" si="1"/>
        <v>120.5</v>
      </c>
      <c r="AF17" s="38">
        <f t="shared" si="0"/>
        <v>241</v>
      </c>
    </row>
    <row r="18" spans="1:32" ht="26.25" customHeight="1">
      <c r="A18" s="23">
        <v>12</v>
      </c>
      <c r="B18" s="24" t="s">
        <v>49</v>
      </c>
      <c r="C18" s="9">
        <v>63960</v>
      </c>
      <c r="D18" s="10">
        <v>597</v>
      </c>
      <c r="E18" s="10">
        <v>368</v>
      </c>
      <c r="F18" s="11">
        <v>177</v>
      </c>
      <c r="G18" s="11">
        <v>191</v>
      </c>
      <c r="H18" s="9">
        <v>2</v>
      </c>
      <c r="I18" s="9">
        <v>2</v>
      </c>
      <c r="J18" s="9">
        <v>1</v>
      </c>
      <c r="K18" s="9">
        <v>4</v>
      </c>
      <c r="L18" s="11">
        <v>76</v>
      </c>
      <c r="M18" s="9">
        <v>60</v>
      </c>
      <c r="N18" s="9">
        <v>16</v>
      </c>
      <c r="O18" s="11">
        <v>288</v>
      </c>
      <c r="P18" s="40">
        <v>16.073076923076922</v>
      </c>
      <c r="Q18" s="40">
        <v>9.907692307692308</v>
      </c>
      <c r="R18" s="41">
        <v>3.5882869050230317</v>
      </c>
      <c r="S18" s="41">
        <v>3.3500837520938025</v>
      </c>
      <c r="T18" s="41">
        <v>8.3194675540765388</v>
      </c>
      <c r="U18" s="42">
        <v>6.6555740432612316</v>
      </c>
      <c r="V18" s="43">
        <v>0</v>
      </c>
      <c r="W18" s="43">
        <v>6.1653846153846139</v>
      </c>
      <c r="X18" s="44">
        <v>36472</v>
      </c>
      <c r="Y18" s="9">
        <v>0</v>
      </c>
      <c r="Z18" s="9">
        <v>4</v>
      </c>
      <c r="AA18" s="45">
        <v>3.8968092328581125</v>
      </c>
      <c r="AB18" s="19">
        <v>17676</v>
      </c>
      <c r="AC18" s="19">
        <v>3</v>
      </c>
      <c r="AD18" s="46"/>
      <c r="AE18" s="21">
        <f t="shared" si="1"/>
        <v>114.5</v>
      </c>
      <c r="AF18" s="19">
        <f t="shared" si="0"/>
        <v>229</v>
      </c>
    </row>
    <row r="19" spans="1:32" s="39" customFormat="1" ht="28.5" customHeight="1">
      <c r="A19" s="288" t="s">
        <v>50</v>
      </c>
      <c r="B19" s="289"/>
      <c r="C19" s="27">
        <v>219101.5</v>
      </c>
      <c r="D19" s="47">
        <v>1768</v>
      </c>
      <c r="E19" s="27">
        <v>1298</v>
      </c>
      <c r="F19" s="27">
        <v>696</v>
      </c>
      <c r="G19" s="27">
        <v>602</v>
      </c>
      <c r="H19" s="27">
        <v>15</v>
      </c>
      <c r="I19" s="27">
        <v>7</v>
      </c>
      <c r="J19" s="27">
        <v>4</v>
      </c>
      <c r="K19" s="27">
        <v>11</v>
      </c>
      <c r="L19" s="27">
        <v>352</v>
      </c>
      <c r="M19" s="27">
        <v>279</v>
      </c>
      <c r="N19" s="27">
        <v>73</v>
      </c>
      <c r="O19" s="27">
        <v>920</v>
      </c>
      <c r="P19" s="48">
        <v>13.895368128470139</v>
      </c>
      <c r="Q19" s="48">
        <v>10.201463705177737</v>
      </c>
      <c r="R19" s="29">
        <v>5.2149942786347872</v>
      </c>
      <c r="S19" s="147">
        <v>7.9</v>
      </c>
      <c r="T19" s="30">
        <v>8.4317032040472171</v>
      </c>
      <c r="U19" s="31">
        <v>6.1832490163012928</v>
      </c>
      <c r="V19" s="32">
        <v>0</v>
      </c>
      <c r="W19" s="32">
        <v>3.6939044232924019</v>
      </c>
      <c r="X19" s="49">
        <v>116231</v>
      </c>
      <c r="Y19" s="50">
        <v>10</v>
      </c>
      <c r="Z19" s="51">
        <v>32</v>
      </c>
      <c r="AA19" s="35">
        <v>8.2173640728921225</v>
      </c>
      <c r="AB19" s="52">
        <v>67058</v>
      </c>
      <c r="AC19" s="53">
        <v>19</v>
      </c>
      <c r="AD19" s="54">
        <f>AD17+AD18</f>
        <v>0</v>
      </c>
      <c r="AE19" s="55">
        <f t="shared" si="1"/>
        <v>235</v>
      </c>
      <c r="AF19" s="56">
        <f t="shared" si="0"/>
        <v>470</v>
      </c>
    </row>
    <row r="20" spans="1:32" s="73" customFormat="1" ht="28.5" customHeight="1">
      <c r="A20" s="269" t="s">
        <v>51</v>
      </c>
      <c r="B20" s="270"/>
      <c r="C20" s="57">
        <v>218387</v>
      </c>
      <c r="D20" s="58">
        <v>1959</v>
      </c>
      <c r="E20" s="58">
        <v>1263</v>
      </c>
      <c r="F20" s="58">
        <v>703</v>
      </c>
      <c r="G20" s="58">
        <v>560</v>
      </c>
      <c r="H20" s="58">
        <v>17</v>
      </c>
      <c r="I20" s="58">
        <v>7</v>
      </c>
      <c r="J20" s="58">
        <v>7</v>
      </c>
      <c r="K20" s="58">
        <v>10</v>
      </c>
      <c r="L20" s="59">
        <v>353</v>
      </c>
      <c r="M20" s="59"/>
      <c r="N20" s="59"/>
      <c r="O20" s="59">
        <v>889</v>
      </c>
      <c r="P20" s="60">
        <v>15.45</v>
      </c>
      <c r="Q20" s="60">
        <v>10</v>
      </c>
      <c r="R20" s="61"/>
      <c r="S20" s="148">
        <v>8.5</v>
      </c>
      <c r="T20" s="61">
        <v>8.6</v>
      </c>
      <c r="U20" s="62">
        <v>5.0999999999999996</v>
      </c>
      <c r="V20" s="63"/>
      <c r="W20" s="64">
        <v>5.5</v>
      </c>
      <c r="X20" s="65"/>
      <c r="Y20" s="66">
        <v>3</v>
      </c>
      <c r="Z20" s="67">
        <v>27</v>
      </c>
      <c r="AA20" s="68">
        <v>7</v>
      </c>
      <c r="AB20" s="69">
        <v>66436</v>
      </c>
      <c r="AC20" s="70">
        <v>18</v>
      </c>
      <c r="AD20" s="71"/>
      <c r="AE20" s="72"/>
      <c r="AF20" s="72"/>
    </row>
    <row r="21" spans="1:32" ht="32.25" customHeight="1">
      <c r="A21" s="271" t="s">
        <v>52</v>
      </c>
      <c r="B21" s="271"/>
      <c r="C21" s="271"/>
      <c r="D21" s="74">
        <v>-191</v>
      </c>
      <c r="E21" s="74">
        <v>35</v>
      </c>
      <c r="F21" s="74">
        <v>-7</v>
      </c>
      <c r="G21" s="74">
        <v>42</v>
      </c>
      <c r="H21" s="74">
        <v>-2</v>
      </c>
      <c r="I21" s="74">
        <v>0</v>
      </c>
      <c r="J21" s="74">
        <v>-3</v>
      </c>
      <c r="K21" s="74">
        <v>1</v>
      </c>
      <c r="L21" s="74">
        <v>-1</v>
      </c>
      <c r="M21" s="74"/>
      <c r="N21" s="74"/>
      <c r="O21" s="74">
        <v>31</v>
      </c>
      <c r="P21" s="75">
        <v>-0.10062342210549258</v>
      </c>
      <c r="Q21" s="75">
        <v>2.0146370517773793E-2</v>
      </c>
      <c r="R21" s="75"/>
      <c r="S21" s="75">
        <v>-7.0588235294117618E-2</v>
      </c>
      <c r="T21" s="75">
        <v>-1.9569394878230506E-2</v>
      </c>
      <c r="U21" s="75">
        <v>0.21240176790221432</v>
      </c>
      <c r="V21" s="75"/>
      <c r="W21" s="75">
        <v>-0.32838101394683605</v>
      </c>
      <c r="X21" s="74"/>
      <c r="Y21" s="74">
        <v>7</v>
      </c>
      <c r="Z21" s="74">
        <v>5</v>
      </c>
      <c r="AA21" s="75">
        <v>0.17390915327030321</v>
      </c>
      <c r="AB21" s="74"/>
      <c r="AC21" s="74">
        <v>1</v>
      </c>
      <c r="AD21" s="74">
        <f>AD19-AD22</f>
        <v>0</v>
      </c>
      <c r="AE21" s="76"/>
      <c r="AF21" s="76"/>
    </row>
    <row r="22" spans="1:32" s="79" customFormat="1" ht="28.5" customHeight="1">
      <c r="A22" s="272" t="s">
        <v>53</v>
      </c>
      <c r="B22" s="273"/>
      <c r="C22" s="274"/>
      <c r="D22" s="77">
        <v>1976</v>
      </c>
      <c r="E22" s="77">
        <v>1246</v>
      </c>
      <c r="F22" s="77">
        <v>654</v>
      </c>
      <c r="G22" s="77">
        <v>592</v>
      </c>
      <c r="H22" s="77">
        <v>20</v>
      </c>
      <c r="I22" s="77">
        <v>9</v>
      </c>
      <c r="J22" s="77">
        <v>4</v>
      </c>
      <c r="K22" s="77">
        <v>9</v>
      </c>
      <c r="L22" s="78">
        <v>365</v>
      </c>
      <c r="O22" s="77">
        <v>852</v>
      </c>
      <c r="P22" s="40">
        <v>15.653681246894722</v>
      </c>
      <c r="Q22" s="40">
        <v>9.8706917174245081</v>
      </c>
      <c r="R22" s="41">
        <v>5.3500110655249316</v>
      </c>
      <c r="S22" s="41">
        <v>9.1999999999999993</v>
      </c>
      <c r="T22" s="41">
        <v>6.5491183879093198</v>
      </c>
      <c r="U22" s="80">
        <v>4.5340050377833752</v>
      </c>
      <c r="V22" s="81"/>
      <c r="W22" s="43">
        <v>5.7829895294702141</v>
      </c>
      <c r="X22" s="82">
        <v>117482</v>
      </c>
      <c r="Y22" s="77">
        <v>5</v>
      </c>
      <c r="Z22" s="77">
        <v>34</v>
      </c>
      <c r="AA22" s="83">
        <v>8.960514233241506</v>
      </c>
      <c r="AB22" s="84">
        <v>65340</v>
      </c>
      <c r="AC22" s="85">
        <v>25</v>
      </c>
      <c r="AE22" s="86"/>
      <c r="AF22" s="86"/>
    </row>
    <row r="23" spans="1:32" s="89" customFormat="1" ht="23.25" customHeight="1" thickBot="1">
      <c r="A23" s="275" t="s">
        <v>54</v>
      </c>
      <c r="B23" s="276"/>
      <c r="C23" s="277"/>
      <c r="D23" s="87">
        <v>2342</v>
      </c>
      <c r="E23" s="87">
        <v>1249</v>
      </c>
      <c r="F23" s="77">
        <v>654</v>
      </c>
      <c r="G23" s="77">
        <v>595</v>
      </c>
      <c r="H23" s="87">
        <v>22</v>
      </c>
      <c r="I23" s="87">
        <v>14</v>
      </c>
      <c r="J23" s="87">
        <v>6</v>
      </c>
      <c r="K23" s="88">
        <v>22</v>
      </c>
      <c r="L23" s="78">
        <v>365</v>
      </c>
      <c r="O23" s="77">
        <v>848</v>
      </c>
      <c r="P23" s="90">
        <v>18.652833118922615</v>
      </c>
      <c r="Q23" s="90">
        <v>9.9476466974954505</v>
      </c>
      <c r="R23" s="91">
        <v>5.3375836298326549</v>
      </c>
      <c r="S23" s="91">
        <v>9.4</v>
      </c>
      <c r="T23" s="91">
        <v>11.844331641285956</v>
      </c>
      <c r="U23" s="80">
        <v>9.3062605752961076</v>
      </c>
      <c r="V23" s="81"/>
      <c r="W23" s="81">
        <v>8.7051864214271646</v>
      </c>
      <c r="X23" s="92">
        <v>117482</v>
      </c>
      <c r="Y23" s="87">
        <v>6</v>
      </c>
      <c r="Z23" s="88">
        <v>42</v>
      </c>
      <c r="AA23" s="93">
        <v>11.043158861340679</v>
      </c>
      <c r="AB23" s="94">
        <v>65340</v>
      </c>
      <c r="AC23" s="78">
        <v>26</v>
      </c>
      <c r="AE23" s="95"/>
      <c r="AF23" s="95"/>
    </row>
    <row r="24" spans="1:32" ht="36" customHeight="1" thickBot="1">
      <c r="A24" s="149" t="s">
        <v>101</v>
      </c>
      <c r="B24" s="96"/>
      <c r="R24" s="278" t="s">
        <v>55</v>
      </c>
      <c r="S24" s="279"/>
      <c r="T24" s="279"/>
      <c r="U24" s="279"/>
      <c r="V24" s="279"/>
      <c r="W24" s="279"/>
      <c r="X24" s="279"/>
      <c r="Y24" s="279"/>
      <c r="Z24" s="279"/>
      <c r="AA24" s="280"/>
      <c r="AE24" s="97"/>
      <c r="AF24" s="97"/>
    </row>
    <row r="25" spans="1:32" ht="39.75" customHeight="1">
      <c r="A25" s="98" t="s">
        <v>56</v>
      </c>
      <c r="B25" s="99"/>
      <c r="C25" s="99"/>
      <c r="D25" s="97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1" t="s">
        <v>57</v>
      </c>
      <c r="Y25" s="102" t="s">
        <v>58</v>
      </c>
      <c r="Z25" s="103" t="s">
        <v>59</v>
      </c>
      <c r="AA25" s="104" t="s">
        <v>60</v>
      </c>
    </row>
    <row r="26" spans="1:32" ht="21.6" customHeight="1">
      <c r="R26" s="281" t="s">
        <v>61</v>
      </c>
      <c r="S26" s="282"/>
      <c r="T26" s="282"/>
      <c r="U26" s="282"/>
      <c r="V26" s="282"/>
      <c r="W26" s="283"/>
      <c r="X26" s="105">
        <v>6.4725781650435676</v>
      </c>
      <c r="Y26" s="105">
        <v>20.192307692307693</v>
      </c>
      <c r="Z26" s="106">
        <v>8.2173640728921225</v>
      </c>
      <c r="AA26" s="107">
        <v>16.474320241691842</v>
      </c>
    </row>
    <row r="27" spans="1:32" ht="21.6" customHeight="1">
      <c r="R27" s="264" t="s">
        <v>62</v>
      </c>
      <c r="S27" s="265"/>
      <c r="T27" s="265"/>
      <c r="U27" s="265"/>
      <c r="V27" s="265"/>
      <c r="W27" s="265"/>
      <c r="X27" s="108">
        <v>58530</v>
      </c>
      <c r="Y27" s="108">
        <v>8528</v>
      </c>
      <c r="Z27" s="108">
        <v>67058</v>
      </c>
      <c r="AA27" s="109">
        <v>19860</v>
      </c>
    </row>
    <row r="28" spans="1:32" ht="18" customHeight="1">
      <c r="R28" s="266" t="s">
        <v>63</v>
      </c>
      <c r="S28" s="267"/>
      <c r="T28" s="267"/>
      <c r="U28" s="267"/>
      <c r="V28" s="267"/>
      <c r="W28" s="268"/>
      <c r="X28" s="105">
        <v>7.1</v>
      </c>
      <c r="Y28" s="105">
        <v>6.5</v>
      </c>
      <c r="Z28" s="106">
        <v>7</v>
      </c>
      <c r="AA28" s="105">
        <v>14.7</v>
      </c>
    </row>
    <row r="29" spans="1:32" ht="38.25" customHeight="1">
      <c r="R29" s="110" t="s">
        <v>64</v>
      </c>
      <c r="S29" s="111"/>
      <c r="T29" s="111"/>
      <c r="U29" s="111"/>
      <c r="V29" s="111"/>
      <c r="W29" s="112"/>
      <c r="X29" s="113">
        <v>-8.8369272529074894E-2</v>
      </c>
      <c r="Y29" s="113" t="s">
        <v>65</v>
      </c>
      <c r="Z29" s="113">
        <v>0.17390915327030321</v>
      </c>
      <c r="AA29" s="113">
        <v>0.12070205725794847</v>
      </c>
    </row>
    <row r="30" spans="1:32" ht="21" customHeight="1">
      <c r="R30" s="266" t="s">
        <v>66</v>
      </c>
      <c r="S30" s="267"/>
      <c r="T30" s="267"/>
      <c r="U30" s="267"/>
      <c r="V30" s="267"/>
      <c r="W30" s="268"/>
      <c r="X30" s="105">
        <v>10.7</v>
      </c>
      <c r="Y30" s="105">
        <v>13.2</v>
      </c>
      <c r="Z30" s="106">
        <v>11</v>
      </c>
      <c r="AA30" s="105"/>
    </row>
  </sheetData>
  <sheetProtection selectLockedCells="1" selectUnlockedCells="1"/>
  <mergeCells count="41">
    <mergeCell ref="AC4:AC6"/>
    <mergeCell ref="A1:W1"/>
    <mergeCell ref="A2:W2"/>
    <mergeCell ref="A4:A6"/>
    <mergeCell ref="B4:B6"/>
    <mergeCell ref="C4:C6"/>
    <mergeCell ref="D4:D6"/>
    <mergeCell ref="E4:O4"/>
    <mergeCell ref="P4:P6"/>
    <mergeCell ref="Q4:U4"/>
    <mergeCell ref="V4:V6"/>
    <mergeCell ref="A19:B19"/>
    <mergeCell ref="AD4:AD6"/>
    <mergeCell ref="AE4:AE6"/>
    <mergeCell ref="AF4:AF6"/>
    <mergeCell ref="E5:G5"/>
    <mergeCell ref="H5:H6"/>
    <mergeCell ref="I5:I6"/>
    <mergeCell ref="L5:N5"/>
    <mergeCell ref="O5:O6"/>
    <mergeCell ref="Q5:Q6"/>
    <mergeCell ref="R5:R6"/>
    <mergeCell ref="W4:W6"/>
    <mergeCell ref="X4:X6"/>
    <mergeCell ref="Y4:Y6"/>
    <mergeCell ref="Z4:Z6"/>
    <mergeCell ref="AA4:AB4"/>
    <mergeCell ref="S5:S6"/>
    <mergeCell ref="T5:T6"/>
    <mergeCell ref="U5:U6"/>
    <mergeCell ref="AA5:AA6"/>
    <mergeCell ref="AB5:AB6"/>
    <mergeCell ref="R27:W27"/>
    <mergeCell ref="R28:W28"/>
    <mergeCell ref="R30:W30"/>
    <mergeCell ref="A20:B20"/>
    <mergeCell ref="A21:C21"/>
    <mergeCell ref="A22:C22"/>
    <mergeCell ref="A23:C23"/>
    <mergeCell ref="R24:AA24"/>
    <mergeCell ref="R26:W26"/>
  </mergeCells>
  <dataValidations count="1">
    <dataValidation operator="equal" allowBlank="1" showErrorMessage="1" sqref="Y27:Z27 X7:X18">
      <formula1>0</formula1>
      <formula2>0</formula2>
    </dataValidation>
  </dataValidations>
  <pageMargins left="0.39370078740157483" right="0" top="0" bottom="0" header="0.51181102362204722" footer="0.51181102362204722"/>
  <pageSetup paperSize="9" scale="70" firstPageNumber="0" orientation="landscape" horizontalDpi="300" verticalDpi="300" r:id="rId1"/>
  <headerFooter alignWithMargins="0"/>
  <rowBreaks count="1" manualBreakCount="1">
    <brk id="30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Zeros="0" topLeftCell="A15" workbookViewId="0">
      <selection activeCell="P30" sqref="P30"/>
    </sheetView>
  </sheetViews>
  <sheetFormatPr defaultRowHeight="12.75"/>
  <cols>
    <col min="1" max="1" width="3.7109375" customWidth="1"/>
    <col min="2" max="2" width="18.7109375" customWidth="1"/>
    <col min="4" max="7" width="7.28515625" customWidth="1"/>
    <col min="8" max="8" width="8.5703125" customWidth="1"/>
    <col min="9" max="9" width="8.28515625" customWidth="1"/>
    <col min="10" max="17" width="7.28515625" customWidth="1"/>
    <col min="18" max="19" width="8.5703125" customWidth="1"/>
    <col min="20" max="20" width="7.28515625" customWidth="1"/>
    <col min="21" max="21" width="7.7109375" customWidth="1"/>
    <col min="22" max="22" width="7.140625" customWidth="1"/>
    <col min="23" max="23" width="7.28515625" customWidth="1"/>
  </cols>
  <sheetData>
    <row r="1" spans="1:23" ht="27">
      <c r="A1" s="312" t="s">
        <v>112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178"/>
      <c r="V1" s="179"/>
      <c r="W1" s="179"/>
    </row>
    <row r="2" spans="1:23" ht="20.25">
      <c r="A2" s="341" t="s">
        <v>113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180"/>
      <c r="V2" s="181"/>
      <c r="W2" s="181"/>
    </row>
    <row r="3" spans="1:23" ht="21" thickBot="1">
      <c r="A3" s="182"/>
      <c r="B3" s="183" t="s">
        <v>2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0"/>
      <c r="V3" s="181"/>
      <c r="W3" s="181"/>
    </row>
    <row r="4" spans="1:23" ht="113.25" customHeight="1">
      <c r="A4" s="342" t="s">
        <v>114</v>
      </c>
      <c r="B4" s="344" t="s">
        <v>115</v>
      </c>
      <c r="C4" s="346" t="s">
        <v>116</v>
      </c>
      <c r="D4" s="347" t="s">
        <v>117</v>
      </c>
      <c r="E4" s="184" t="s">
        <v>118</v>
      </c>
      <c r="F4" s="185" t="s">
        <v>119</v>
      </c>
      <c r="G4" s="185" t="s">
        <v>120</v>
      </c>
      <c r="H4" s="185" t="s">
        <v>121</v>
      </c>
      <c r="I4" s="185" t="s">
        <v>122</v>
      </c>
      <c r="J4" s="185" t="s">
        <v>123</v>
      </c>
      <c r="K4" s="186" t="s">
        <v>124</v>
      </c>
      <c r="L4" s="185" t="s">
        <v>125</v>
      </c>
      <c r="M4" s="185" t="s">
        <v>126</v>
      </c>
      <c r="N4" s="185" t="s">
        <v>127</v>
      </c>
      <c r="O4" s="185" t="s">
        <v>128</v>
      </c>
      <c r="P4" s="185" t="s">
        <v>129</v>
      </c>
      <c r="Q4" s="185" t="s">
        <v>130</v>
      </c>
      <c r="R4" s="185" t="s">
        <v>131</v>
      </c>
      <c r="S4" s="185" t="s">
        <v>132</v>
      </c>
      <c r="T4" s="185" t="s">
        <v>133</v>
      </c>
      <c r="U4" s="187" t="s">
        <v>134</v>
      </c>
      <c r="V4" s="188" t="s">
        <v>135</v>
      </c>
      <c r="W4" s="189" t="s">
        <v>136</v>
      </c>
    </row>
    <row r="5" spans="1:23" ht="30.75" thickBot="1">
      <c r="A5" s="343"/>
      <c r="B5" s="345"/>
      <c r="C5" s="346"/>
      <c r="D5" s="348"/>
      <c r="E5" s="190" t="s">
        <v>137</v>
      </c>
      <c r="F5" s="191" t="s">
        <v>138</v>
      </c>
      <c r="G5" s="191" t="s">
        <v>139</v>
      </c>
      <c r="H5" s="191" t="s">
        <v>140</v>
      </c>
      <c r="I5" s="191" t="s">
        <v>141</v>
      </c>
      <c r="J5" s="191" t="s">
        <v>142</v>
      </c>
      <c r="K5" s="192" t="s">
        <v>143</v>
      </c>
      <c r="L5" s="191" t="s">
        <v>144</v>
      </c>
      <c r="M5" s="191" t="s">
        <v>145</v>
      </c>
      <c r="N5" s="191" t="s">
        <v>146</v>
      </c>
      <c r="O5" s="191" t="s">
        <v>147</v>
      </c>
      <c r="P5" s="191" t="s">
        <v>148</v>
      </c>
      <c r="Q5" s="191" t="s">
        <v>149</v>
      </c>
      <c r="R5" s="191" t="s">
        <v>150</v>
      </c>
      <c r="S5" s="191" t="s">
        <v>151</v>
      </c>
      <c r="T5" s="191" t="s">
        <v>152</v>
      </c>
      <c r="U5" s="193" t="s">
        <v>153</v>
      </c>
      <c r="V5" s="194" t="s">
        <v>154</v>
      </c>
      <c r="W5" s="195" t="s">
        <v>154</v>
      </c>
    </row>
    <row r="6" spans="1:23" ht="18.75">
      <c r="A6" s="196">
        <v>1</v>
      </c>
      <c r="B6" s="197" t="s">
        <v>38</v>
      </c>
      <c r="C6" s="198">
        <v>34244.5</v>
      </c>
      <c r="D6" s="199">
        <v>169</v>
      </c>
      <c r="E6" s="200">
        <v>5</v>
      </c>
      <c r="F6" s="200">
        <v>34</v>
      </c>
      <c r="G6" s="200">
        <v>0</v>
      </c>
      <c r="H6" s="200">
        <v>4</v>
      </c>
      <c r="I6" s="200">
        <v>0</v>
      </c>
      <c r="J6" s="200">
        <v>2</v>
      </c>
      <c r="K6" s="200">
        <v>80</v>
      </c>
      <c r="L6" s="200">
        <v>5</v>
      </c>
      <c r="M6" s="200">
        <v>10</v>
      </c>
      <c r="N6" s="200">
        <v>0</v>
      </c>
      <c r="O6" s="200">
        <v>1</v>
      </c>
      <c r="P6" s="200">
        <v>3</v>
      </c>
      <c r="Q6" s="200">
        <v>0</v>
      </c>
      <c r="R6" s="200">
        <v>1</v>
      </c>
      <c r="S6" s="200">
        <v>0</v>
      </c>
      <c r="T6" s="200">
        <v>9</v>
      </c>
      <c r="U6" s="200">
        <v>15</v>
      </c>
      <c r="V6" s="201">
        <v>1</v>
      </c>
      <c r="W6" s="202">
        <v>5.0285447298106263</v>
      </c>
    </row>
    <row r="7" spans="1:23" ht="18.75">
      <c r="A7" s="196">
        <v>2</v>
      </c>
      <c r="B7" s="197" t="s">
        <v>39</v>
      </c>
      <c r="C7" s="198">
        <v>8191.5</v>
      </c>
      <c r="D7" s="203">
        <v>59</v>
      </c>
      <c r="E7" s="200">
        <v>1</v>
      </c>
      <c r="F7" s="200">
        <v>13</v>
      </c>
      <c r="G7" s="200">
        <v>0</v>
      </c>
      <c r="H7" s="200">
        <v>0</v>
      </c>
      <c r="I7" s="200">
        <v>0</v>
      </c>
      <c r="J7" s="200">
        <v>0</v>
      </c>
      <c r="K7" s="200">
        <v>26</v>
      </c>
      <c r="L7" s="200">
        <v>3</v>
      </c>
      <c r="M7" s="200">
        <v>3</v>
      </c>
      <c r="N7" s="200">
        <v>0</v>
      </c>
      <c r="O7" s="200">
        <v>0</v>
      </c>
      <c r="P7" s="200">
        <v>0</v>
      </c>
      <c r="Q7" s="200">
        <v>0</v>
      </c>
      <c r="R7" s="200">
        <v>2</v>
      </c>
      <c r="S7" s="200">
        <v>0</v>
      </c>
      <c r="T7" s="200">
        <v>1</v>
      </c>
      <c r="U7" s="200">
        <v>10</v>
      </c>
      <c r="V7" s="201">
        <v>1</v>
      </c>
      <c r="W7" s="202">
        <v>21.021790880791066</v>
      </c>
    </row>
    <row r="8" spans="1:23" ht="18.75">
      <c r="A8" s="196">
        <v>3</v>
      </c>
      <c r="B8" s="197" t="s">
        <v>40</v>
      </c>
      <c r="C8" s="198">
        <v>12448.5</v>
      </c>
      <c r="D8" s="203">
        <v>96</v>
      </c>
      <c r="E8" s="200">
        <v>1</v>
      </c>
      <c r="F8" s="200">
        <v>14</v>
      </c>
      <c r="G8" s="200">
        <v>0</v>
      </c>
      <c r="H8" s="200">
        <v>1</v>
      </c>
      <c r="I8" s="200">
        <v>0</v>
      </c>
      <c r="J8" s="200">
        <v>7</v>
      </c>
      <c r="K8" s="200">
        <v>46</v>
      </c>
      <c r="L8" s="200">
        <v>2</v>
      </c>
      <c r="M8" s="200">
        <v>4</v>
      </c>
      <c r="N8" s="200">
        <v>0</v>
      </c>
      <c r="O8" s="200">
        <v>0</v>
      </c>
      <c r="P8" s="200">
        <v>3</v>
      </c>
      <c r="Q8" s="200">
        <v>0</v>
      </c>
      <c r="R8" s="200">
        <v>0</v>
      </c>
      <c r="S8" s="200">
        <v>0</v>
      </c>
      <c r="T8" s="200">
        <v>9</v>
      </c>
      <c r="U8" s="200">
        <v>9</v>
      </c>
      <c r="V8" s="201">
        <v>0</v>
      </c>
      <c r="W8" s="202">
        <v>0</v>
      </c>
    </row>
    <row r="9" spans="1:23" ht="18.75">
      <c r="A9" s="196">
        <v>4</v>
      </c>
      <c r="B9" s="197" t="s">
        <v>41</v>
      </c>
      <c r="C9" s="198">
        <v>13726</v>
      </c>
      <c r="D9" s="203">
        <v>91</v>
      </c>
      <c r="E9" s="200">
        <v>2</v>
      </c>
      <c r="F9" s="200">
        <v>17</v>
      </c>
      <c r="G9" s="200">
        <v>0</v>
      </c>
      <c r="H9" s="200">
        <v>1</v>
      </c>
      <c r="I9" s="200">
        <v>0</v>
      </c>
      <c r="J9" s="200">
        <v>12</v>
      </c>
      <c r="K9" s="200">
        <v>28</v>
      </c>
      <c r="L9" s="200">
        <v>2</v>
      </c>
      <c r="M9" s="200">
        <v>5</v>
      </c>
      <c r="N9" s="200">
        <v>0</v>
      </c>
      <c r="O9" s="200">
        <v>0</v>
      </c>
      <c r="P9" s="200">
        <v>2</v>
      </c>
      <c r="Q9" s="200">
        <v>0</v>
      </c>
      <c r="R9" s="200">
        <v>0</v>
      </c>
      <c r="S9" s="200">
        <v>0</v>
      </c>
      <c r="T9" s="200">
        <v>9</v>
      </c>
      <c r="U9" s="200">
        <v>13</v>
      </c>
      <c r="V9" s="201">
        <v>2</v>
      </c>
      <c r="W9" s="202">
        <v>25.091068046044004</v>
      </c>
    </row>
    <row r="10" spans="1:23" ht="18.75">
      <c r="A10" s="196">
        <v>5</v>
      </c>
      <c r="B10" s="197" t="s">
        <v>42</v>
      </c>
      <c r="C10" s="198">
        <v>14227.5</v>
      </c>
      <c r="D10" s="203">
        <v>103</v>
      </c>
      <c r="E10" s="200">
        <v>0</v>
      </c>
      <c r="F10" s="200">
        <v>11</v>
      </c>
      <c r="G10" s="200">
        <v>0</v>
      </c>
      <c r="H10" s="200">
        <v>5</v>
      </c>
      <c r="I10" s="200">
        <v>0</v>
      </c>
      <c r="J10" s="200">
        <v>5</v>
      </c>
      <c r="K10" s="200">
        <v>34</v>
      </c>
      <c r="L10" s="200">
        <v>5</v>
      </c>
      <c r="M10" s="200">
        <v>4</v>
      </c>
      <c r="N10" s="200">
        <v>0</v>
      </c>
      <c r="O10" s="200">
        <v>0</v>
      </c>
      <c r="P10" s="200">
        <v>13</v>
      </c>
      <c r="Q10" s="200">
        <v>0</v>
      </c>
      <c r="R10" s="200">
        <v>0</v>
      </c>
      <c r="S10" s="200">
        <v>1</v>
      </c>
      <c r="T10" s="200">
        <v>10</v>
      </c>
      <c r="U10" s="200">
        <v>15</v>
      </c>
      <c r="V10" s="201">
        <v>0</v>
      </c>
      <c r="W10" s="202">
        <v>0</v>
      </c>
    </row>
    <row r="11" spans="1:23" ht="18.75">
      <c r="A11" s="196">
        <v>6</v>
      </c>
      <c r="B11" s="197" t="s">
        <v>43</v>
      </c>
      <c r="C11" s="198">
        <v>11689</v>
      </c>
      <c r="D11" s="203">
        <v>67</v>
      </c>
      <c r="E11" s="200">
        <v>0</v>
      </c>
      <c r="F11" s="200">
        <v>11</v>
      </c>
      <c r="G11" s="200">
        <v>0</v>
      </c>
      <c r="H11" s="200">
        <v>0</v>
      </c>
      <c r="I11" s="200">
        <v>0</v>
      </c>
      <c r="J11" s="200">
        <v>2</v>
      </c>
      <c r="K11" s="200">
        <v>29</v>
      </c>
      <c r="L11" s="200">
        <v>2</v>
      </c>
      <c r="M11" s="200">
        <v>5</v>
      </c>
      <c r="N11" s="200">
        <v>0</v>
      </c>
      <c r="O11" s="200">
        <v>0</v>
      </c>
      <c r="P11" s="200">
        <v>0</v>
      </c>
      <c r="Q11" s="200">
        <v>0</v>
      </c>
      <c r="R11" s="200">
        <v>1</v>
      </c>
      <c r="S11" s="200">
        <v>1</v>
      </c>
      <c r="T11" s="200">
        <v>3</v>
      </c>
      <c r="U11" s="200">
        <v>13</v>
      </c>
      <c r="V11" s="201">
        <v>0</v>
      </c>
      <c r="W11" s="202">
        <v>0</v>
      </c>
    </row>
    <row r="12" spans="1:23" ht="18.75">
      <c r="A12" s="196">
        <v>7</v>
      </c>
      <c r="B12" s="197" t="s">
        <v>44</v>
      </c>
      <c r="C12" s="198">
        <v>19378</v>
      </c>
      <c r="D12" s="203">
        <v>69</v>
      </c>
      <c r="E12" s="200">
        <v>2</v>
      </c>
      <c r="F12" s="200">
        <v>15</v>
      </c>
      <c r="G12" s="200">
        <v>0</v>
      </c>
      <c r="H12" s="200">
        <v>0</v>
      </c>
      <c r="I12" s="200">
        <v>0</v>
      </c>
      <c r="J12" s="200">
        <v>2</v>
      </c>
      <c r="K12" s="200">
        <v>30</v>
      </c>
      <c r="L12" s="200">
        <v>2</v>
      </c>
      <c r="M12" s="200">
        <v>2</v>
      </c>
      <c r="N12" s="200">
        <v>0</v>
      </c>
      <c r="O12" s="200">
        <v>0</v>
      </c>
      <c r="P12" s="200">
        <v>2</v>
      </c>
      <c r="Q12" s="200">
        <v>0</v>
      </c>
      <c r="R12" s="200">
        <v>0</v>
      </c>
      <c r="S12" s="200">
        <v>0</v>
      </c>
      <c r="T12" s="200">
        <v>1</v>
      </c>
      <c r="U12" s="200">
        <v>13</v>
      </c>
      <c r="V12" s="201">
        <v>1</v>
      </c>
      <c r="W12" s="202">
        <v>8.8863659820414913</v>
      </c>
    </row>
    <row r="13" spans="1:23" ht="18.75">
      <c r="A13" s="196">
        <v>8</v>
      </c>
      <c r="B13" s="197" t="s">
        <v>45</v>
      </c>
      <c r="C13" s="198">
        <v>14578.5</v>
      </c>
      <c r="D13" s="203">
        <v>78</v>
      </c>
      <c r="E13" s="200">
        <v>1</v>
      </c>
      <c r="F13" s="200">
        <v>9</v>
      </c>
      <c r="G13" s="200">
        <v>0</v>
      </c>
      <c r="H13" s="200">
        <v>0</v>
      </c>
      <c r="I13" s="200">
        <v>0</v>
      </c>
      <c r="J13" s="200">
        <v>2</v>
      </c>
      <c r="K13" s="200">
        <v>33</v>
      </c>
      <c r="L13" s="200">
        <v>5</v>
      </c>
      <c r="M13" s="200">
        <v>3</v>
      </c>
      <c r="N13" s="200">
        <v>0</v>
      </c>
      <c r="O13" s="200">
        <v>0</v>
      </c>
      <c r="P13" s="200">
        <v>1</v>
      </c>
      <c r="Q13" s="200">
        <v>0</v>
      </c>
      <c r="R13" s="200">
        <v>0</v>
      </c>
      <c r="S13" s="200">
        <v>0</v>
      </c>
      <c r="T13" s="200">
        <v>16</v>
      </c>
      <c r="U13" s="200">
        <v>8</v>
      </c>
      <c r="V13" s="201">
        <v>0</v>
      </c>
      <c r="W13" s="202">
        <v>0</v>
      </c>
    </row>
    <row r="14" spans="1:23" ht="18.75">
      <c r="A14" s="196">
        <v>9</v>
      </c>
      <c r="B14" s="197" t="s">
        <v>46</v>
      </c>
      <c r="C14" s="198">
        <v>16148</v>
      </c>
      <c r="D14" s="203">
        <v>130</v>
      </c>
      <c r="E14" s="200">
        <v>0</v>
      </c>
      <c r="F14" s="200">
        <v>24</v>
      </c>
      <c r="G14" s="200">
        <v>0</v>
      </c>
      <c r="H14" s="200">
        <v>3</v>
      </c>
      <c r="I14" s="200">
        <v>0</v>
      </c>
      <c r="J14" s="200">
        <v>2</v>
      </c>
      <c r="K14" s="200">
        <v>40</v>
      </c>
      <c r="L14" s="200">
        <v>5</v>
      </c>
      <c r="M14" s="200">
        <v>6</v>
      </c>
      <c r="N14" s="200">
        <v>0</v>
      </c>
      <c r="O14" s="200">
        <v>2</v>
      </c>
      <c r="P14" s="200">
        <v>1</v>
      </c>
      <c r="Q14" s="200">
        <v>0</v>
      </c>
      <c r="R14" s="200">
        <v>2</v>
      </c>
      <c r="S14" s="200">
        <v>0</v>
      </c>
      <c r="T14" s="200">
        <v>30</v>
      </c>
      <c r="U14" s="200">
        <v>15</v>
      </c>
      <c r="V14" s="201">
        <v>0</v>
      </c>
      <c r="W14" s="202">
        <v>0</v>
      </c>
    </row>
    <row r="15" spans="1:23" ht="18.75">
      <c r="A15" s="196">
        <v>10</v>
      </c>
      <c r="B15" s="204" t="s">
        <v>47</v>
      </c>
      <c r="C15" s="198">
        <v>10510</v>
      </c>
      <c r="D15" s="203">
        <v>68</v>
      </c>
      <c r="E15" s="200">
        <v>0</v>
      </c>
      <c r="F15" s="200">
        <v>12</v>
      </c>
      <c r="G15" s="200">
        <v>0</v>
      </c>
      <c r="H15" s="200">
        <v>0</v>
      </c>
      <c r="I15" s="200">
        <v>0</v>
      </c>
      <c r="J15" s="200">
        <v>0</v>
      </c>
      <c r="K15" s="200">
        <v>41</v>
      </c>
      <c r="L15" s="200">
        <v>1</v>
      </c>
      <c r="M15" s="200">
        <v>4</v>
      </c>
      <c r="N15" s="200">
        <v>0</v>
      </c>
      <c r="O15" s="200">
        <v>0</v>
      </c>
      <c r="P15" s="200">
        <v>1</v>
      </c>
      <c r="Q15" s="200">
        <v>0</v>
      </c>
      <c r="R15" s="200">
        <v>0</v>
      </c>
      <c r="S15" s="200">
        <v>0</v>
      </c>
      <c r="T15" s="200">
        <v>2</v>
      </c>
      <c r="U15" s="200">
        <v>7</v>
      </c>
      <c r="V15" s="201">
        <v>0</v>
      </c>
      <c r="W15" s="202">
        <v>0</v>
      </c>
    </row>
    <row r="16" spans="1:23" ht="24.75" customHeight="1">
      <c r="A16" s="205" t="s">
        <v>155</v>
      </c>
      <c r="B16" s="206" t="s">
        <v>48</v>
      </c>
      <c r="C16" s="207">
        <v>155141.5</v>
      </c>
      <c r="D16" s="208">
        <v>930</v>
      </c>
      <c r="E16" s="208">
        <v>12</v>
      </c>
      <c r="F16" s="208">
        <v>160</v>
      </c>
      <c r="G16" s="208">
        <v>0</v>
      </c>
      <c r="H16" s="208">
        <v>14</v>
      </c>
      <c r="I16" s="208">
        <v>0</v>
      </c>
      <c r="J16" s="208">
        <v>34</v>
      </c>
      <c r="K16" s="208">
        <v>387</v>
      </c>
      <c r="L16" s="208">
        <v>32</v>
      </c>
      <c r="M16" s="208">
        <v>46</v>
      </c>
      <c r="N16" s="208">
        <v>0</v>
      </c>
      <c r="O16" s="208">
        <v>3</v>
      </c>
      <c r="P16" s="208">
        <v>26</v>
      </c>
      <c r="Q16" s="208">
        <v>0</v>
      </c>
      <c r="R16" s="208">
        <v>6</v>
      </c>
      <c r="S16" s="208">
        <v>2</v>
      </c>
      <c r="T16" s="208">
        <v>90</v>
      </c>
      <c r="U16" s="208">
        <v>118</v>
      </c>
      <c r="V16" s="209">
        <v>5</v>
      </c>
      <c r="W16" s="210">
        <v>5.5497723046380241</v>
      </c>
    </row>
    <row r="17" spans="1:23" ht="18.75">
      <c r="A17" s="196">
        <v>11</v>
      </c>
      <c r="B17" s="197" t="s">
        <v>156</v>
      </c>
      <c r="C17" s="211">
        <v>63960</v>
      </c>
      <c r="D17" s="203">
        <v>368</v>
      </c>
      <c r="E17" s="200">
        <v>7</v>
      </c>
      <c r="F17" s="200">
        <v>82</v>
      </c>
      <c r="G17" s="200">
        <v>1</v>
      </c>
      <c r="H17" s="200">
        <v>2</v>
      </c>
      <c r="I17" s="200">
        <v>0</v>
      </c>
      <c r="J17" s="200">
        <v>5</v>
      </c>
      <c r="K17" s="200">
        <v>164</v>
      </c>
      <c r="L17" s="200">
        <v>17</v>
      </c>
      <c r="M17" s="200">
        <v>17</v>
      </c>
      <c r="N17" s="200">
        <v>1</v>
      </c>
      <c r="O17" s="200">
        <v>0</v>
      </c>
      <c r="P17" s="200">
        <v>7</v>
      </c>
      <c r="Q17" s="200">
        <v>0</v>
      </c>
      <c r="R17" s="200">
        <v>2</v>
      </c>
      <c r="S17" s="200">
        <v>2</v>
      </c>
      <c r="T17" s="200">
        <v>27</v>
      </c>
      <c r="U17" s="200">
        <v>34</v>
      </c>
      <c r="V17" s="201">
        <v>3</v>
      </c>
      <c r="W17" s="202">
        <v>8.0769230769230766</v>
      </c>
    </row>
    <row r="18" spans="1:23" ht="29.25" customHeight="1">
      <c r="A18" s="392" t="s">
        <v>180</v>
      </c>
      <c r="B18" s="393"/>
      <c r="C18" s="212">
        <v>219101.5</v>
      </c>
      <c r="D18" s="213">
        <v>1298</v>
      </c>
      <c r="E18" s="213">
        <v>19</v>
      </c>
      <c r="F18" s="208">
        <v>242</v>
      </c>
      <c r="G18" s="213">
        <v>1</v>
      </c>
      <c r="H18" s="213">
        <v>16</v>
      </c>
      <c r="I18" s="208">
        <v>0</v>
      </c>
      <c r="J18" s="208">
        <v>39</v>
      </c>
      <c r="K18" s="208">
        <v>551</v>
      </c>
      <c r="L18" s="213">
        <v>49</v>
      </c>
      <c r="M18" s="213">
        <v>63</v>
      </c>
      <c r="N18" s="208">
        <v>1</v>
      </c>
      <c r="O18" s="213">
        <v>3</v>
      </c>
      <c r="P18" s="213">
        <v>33</v>
      </c>
      <c r="Q18" s="213">
        <v>0</v>
      </c>
      <c r="R18" s="213">
        <v>8</v>
      </c>
      <c r="S18" s="213">
        <v>4</v>
      </c>
      <c r="T18" s="213">
        <v>117</v>
      </c>
      <c r="U18" s="208">
        <v>152</v>
      </c>
      <c r="V18" s="214">
        <v>8</v>
      </c>
      <c r="W18" s="210">
        <v>6.2874968907104698</v>
      </c>
    </row>
    <row r="19" spans="1:23" ht="31.5" customHeight="1">
      <c r="A19" s="328" t="s">
        <v>157</v>
      </c>
      <c r="B19" s="328"/>
      <c r="C19" s="328"/>
      <c r="D19" s="215">
        <v>1</v>
      </c>
      <c r="E19" s="216">
        <v>1.4637904468412942E-2</v>
      </c>
      <c r="F19" s="216">
        <v>0.1864406779661017</v>
      </c>
      <c r="G19" s="216">
        <v>7.7041602465331282E-4</v>
      </c>
      <c r="H19" s="216">
        <v>1.2326656394453005E-2</v>
      </c>
      <c r="I19" s="216">
        <v>0</v>
      </c>
      <c r="J19" s="216">
        <v>3.0046224961479198E-2</v>
      </c>
      <c r="K19" s="216">
        <v>0.42449922958397535</v>
      </c>
      <c r="L19" s="216">
        <v>3.7750385208012327E-2</v>
      </c>
      <c r="M19" s="216">
        <v>4.8536209553158703E-2</v>
      </c>
      <c r="N19" s="216">
        <v>7.7041602465331282E-4</v>
      </c>
      <c r="O19" s="216">
        <v>2.3112480739599386E-3</v>
      </c>
      <c r="P19" s="216">
        <v>2.5423728813559324E-2</v>
      </c>
      <c r="Q19" s="216">
        <v>0</v>
      </c>
      <c r="R19" s="216">
        <v>6.1633281972265025E-3</v>
      </c>
      <c r="S19" s="216">
        <v>3.0816640986132513E-3</v>
      </c>
      <c r="T19" s="216">
        <v>9.0138674884437595E-2</v>
      </c>
      <c r="U19" s="216">
        <v>0.11710323574730354</v>
      </c>
      <c r="V19" s="216">
        <v>6.1633281972265025E-3</v>
      </c>
      <c r="W19" s="217"/>
    </row>
    <row r="20" spans="1:23" ht="44.25" customHeight="1" thickBot="1">
      <c r="A20" s="329" t="s">
        <v>178</v>
      </c>
      <c r="B20" s="329"/>
      <c r="C20" s="329"/>
      <c r="D20" s="218">
        <v>1020.1463705177737</v>
      </c>
      <c r="E20" s="218">
        <v>14.932805115437365</v>
      </c>
      <c r="F20" s="218">
        <v>190.19678094399171</v>
      </c>
      <c r="G20" s="218">
        <v>0.78593711133880872</v>
      </c>
      <c r="H20" s="218">
        <v>12.57499378142094</v>
      </c>
      <c r="I20" s="218">
        <v>0</v>
      </c>
      <c r="J20" s="218">
        <v>30.65154734221354</v>
      </c>
      <c r="K20" s="218">
        <v>433.05134834768359</v>
      </c>
      <c r="L20" s="218">
        <v>38.510918455601626</v>
      </c>
      <c r="M20" s="218">
        <v>49.514038014344948</v>
      </c>
      <c r="N20" s="218">
        <v>0.78593711133880872</v>
      </c>
      <c r="O20" s="218">
        <v>2.3578113340164264</v>
      </c>
      <c r="P20" s="218">
        <v>25.935924674180686</v>
      </c>
      <c r="Q20" s="218"/>
      <c r="R20" s="218">
        <v>779.18552036199094</v>
      </c>
      <c r="S20" s="218">
        <v>3.1437484453552349</v>
      </c>
      <c r="T20" s="218">
        <v>91.954642026640613</v>
      </c>
      <c r="U20" s="219">
        <v>119.46244092349892</v>
      </c>
      <c r="V20" s="220">
        <v>6.2874968907104698</v>
      </c>
      <c r="W20" s="221"/>
    </row>
    <row r="21" spans="1:23" s="387" customFormat="1" ht="22.5" customHeight="1" thickBot="1">
      <c r="A21" s="380" t="s">
        <v>179</v>
      </c>
      <c r="B21" s="381"/>
      <c r="C21" s="382"/>
      <c r="D21" s="383">
        <v>995.88620201751928</v>
      </c>
      <c r="E21" s="383">
        <v>14.981660996304726</v>
      </c>
      <c r="F21" s="383">
        <v>145.87406759559863</v>
      </c>
      <c r="G21" s="383">
        <v>1.5770169469794446</v>
      </c>
      <c r="H21" s="383">
        <v>15.770169469794448</v>
      </c>
      <c r="I21" s="383">
        <v>0</v>
      </c>
      <c r="J21" s="383">
        <v>65.446203299646953</v>
      </c>
      <c r="K21" s="383">
        <v>408.44738926767616</v>
      </c>
      <c r="L21" s="383">
        <v>40.213932147975839</v>
      </c>
      <c r="M21" s="383">
        <v>46.521999935893618</v>
      </c>
      <c r="N21" s="383">
        <v>0</v>
      </c>
      <c r="O21" s="383">
        <v>0.78850847348972231</v>
      </c>
      <c r="P21" s="383">
        <v>16.55867794328417</v>
      </c>
      <c r="Q21" s="383">
        <v>175.80398162327717</v>
      </c>
      <c r="R21" s="383">
        <v>1054.8238897396632</v>
      </c>
      <c r="S21" s="383">
        <v>1.5770169469794446</v>
      </c>
      <c r="T21" s="383">
        <v>100.92908460668446</v>
      </c>
      <c r="U21" s="384">
        <v>126.16135575835558</v>
      </c>
      <c r="V21" s="385">
        <v>7.0965762614075016</v>
      </c>
      <c r="W21" s="386"/>
    </row>
    <row r="22" spans="1:23" ht="41.25" customHeight="1">
      <c r="A22" s="333" t="s">
        <v>159</v>
      </c>
      <c r="B22" s="334"/>
      <c r="C22" s="335"/>
      <c r="D22" s="263">
        <v>2.4360382191365604E-2</v>
      </c>
      <c r="E22" s="263">
        <v>-3.2610456797421694E-3</v>
      </c>
      <c r="F22" s="263">
        <v>0.30384230781352661</v>
      </c>
      <c r="G22" s="225" t="s">
        <v>160</v>
      </c>
      <c r="H22" s="263">
        <v>-0.20260883654379369</v>
      </c>
      <c r="I22" s="263"/>
      <c r="J22" s="263">
        <v>-0.53165278050011966</v>
      </c>
      <c r="K22" s="263">
        <v>6.0237768012475268E-2</v>
      </c>
      <c r="L22" s="263">
        <v>-4.2348847809948187E-2</v>
      </c>
      <c r="M22" s="263">
        <v>6.4314476647055141E-2</v>
      </c>
      <c r="N22" s="224"/>
      <c r="O22" s="225" t="s">
        <v>161</v>
      </c>
      <c r="P22" s="263">
        <v>0.56630407107469094</v>
      </c>
      <c r="Q22" s="263"/>
      <c r="R22" s="224">
        <v>-0.26131221719457021</v>
      </c>
      <c r="S22" s="225" t="s">
        <v>162</v>
      </c>
      <c r="T22" s="263">
        <v>-8.8918299566639214E-2</v>
      </c>
      <c r="U22" s="263">
        <v>-5.309799339575505E-2</v>
      </c>
      <c r="V22" s="388">
        <v>-0.11400981838199298</v>
      </c>
      <c r="W22" s="226"/>
    </row>
    <row r="23" spans="1:23" ht="15">
      <c r="A23" s="336" t="s">
        <v>163</v>
      </c>
      <c r="B23" s="337"/>
      <c r="C23" s="338"/>
      <c r="D23" s="227">
        <v>1263</v>
      </c>
      <c r="E23" s="227">
        <v>19</v>
      </c>
      <c r="F23" s="227">
        <v>185</v>
      </c>
      <c r="G23" s="228">
        <v>2</v>
      </c>
      <c r="H23" s="229">
        <v>20</v>
      </c>
      <c r="I23" s="227">
        <v>0</v>
      </c>
      <c r="J23" s="227">
        <v>83</v>
      </c>
      <c r="K23" s="227">
        <v>518</v>
      </c>
      <c r="L23" s="227">
        <v>51</v>
      </c>
      <c r="M23" s="227">
        <v>59</v>
      </c>
      <c r="N23" s="227">
        <v>0</v>
      </c>
      <c r="O23" s="227">
        <v>1</v>
      </c>
      <c r="P23" s="227">
        <v>21</v>
      </c>
      <c r="Q23" s="227">
        <v>2</v>
      </c>
      <c r="R23" s="227">
        <v>12</v>
      </c>
      <c r="S23" s="227">
        <v>2</v>
      </c>
      <c r="T23" s="227">
        <v>128</v>
      </c>
      <c r="U23" s="227">
        <v>160</v>
      </c>
      <c r="V23" s="227">
        <v>9</v>
      </c>
      <c r="W23" s="226"/>
    </row>
    <row r="24" spans="1:23" ht="15.75" thickBot="1">
      <c r="A24" s="325" t="s">
        <v>164</v>
      </c>
      <c r="B24" s="339"/>
      <c r="C24" s="340"/>
      <c r="D24" s="230">
        <v>987.06917174245075</v>
      </c>
      <c r="E24" s="230">
        <v>12.675045544044311</v>
      </c>
      <c r="F24" s="230">
        <v>140.21769133099019</v>
      </c>
      <c r="G24" s="230">
        <v>0</v>
      </c>
      <c r="H24" s="230">
        <v>15.843806930055386</v>
      </c>
      <c r="I24" s="230">
        <v>0.79219034650276943</v>
      </c>
      <c r="J24" s="230">
        <v>30.103233167105241</v>
      </c>
      <c r="K24" s="231">
        <v>410.35459948843459</v>
      </c>
      <c r="L24" s="232">
        <v>58.62208564120494</v>
      </c>
      <c r="M24" s="232">
        <v>45.947040097160624</v>
      </c>
      <c r="N24" s="232">
        <v>1.5843806930055389</v>
      </c>
      <c r="O24" s="232">
        <v>3.9609517325138466</v>
      </c>
      <c r="P24" s="232">
        <v>15.843806930055386</v>
      </c>
      <c r="Q24" s="232">
        <v>0</v>
      </c>
      <c r="R24" s="232">
        <v>784.31174089068827</v>
      </c>
      <c r="S24" s="232">
        <v>4.7531420790166168</v>
      </c>
      <c r="T24" s="232">
        <v>107.73788712437664</v>
      </c>
      <c r="U24" s="232">
        <v>131.50359751945973</v>
      </c>
      <c r="V24" s="233">
        <v>7.1297131185249247</v>
      </c>
      <c r="W24" s="234"/>
    </row>
    <row r="25" spans="1:23" ht="15.75" thickBot="1">
      <c r="A25" s="325" t="s">
        <v>165</v>
      </c>
      <c r="B25" s="326"/>
      <c r="C25" s="327"/>
      <c r="D25" s="235">
        <v>994.76466974954508</v>
      </c>
      <c r="E25" s="235">
        <v>16.725426793226937</v>
      </c>
      <c r="F25" s="235">
        <v>144.95369887463349</v>
      </c>
      <c r="G25" s="235">
        <v>0.79644889491556858</v>
      </c>
      <c r="H25" s="235">
        <v>12.743182318649097</v>
      </c>
      <c r="I25" s="235">
        <v>0</v>
      </c>
      <c r="J25" s="235">
        <v>35.043751376285016</v>
      </c>
      <c r="K25" s="235">
        <v>430.08240325440698</v>
      </c>
      <c r="L25" s="230">
        <v>48.583382589849677</v>
      </c>
      <c r="M25" s="230">
        <v>49.379831484765248</v>
      </c>
      <c r="N25" s="230">
        <v>0.79644889491556858</v>
      </c>
      <c r="O25" s="230">
        <v>0.79644889491556858</v>
      </c>
      <c r="P25" s="230">
        <v>21.504120162720351</v>
      </c>
      <c r="Q25" s="230">
        <v>0</v>
      </c>
      <c r="R25" s="230">
        <v>366.8</v>
      </c>
      <c r="S25" s="230">
        <v>7.9644889491556858</v>
      </c>
      <c r="T25" s="230">
        <v>73.273298332232301</v>
      </c>
      <c r="U25" s="231">
        <v>148.13949445429574</v>
      </c>
      <c r="V25" s="236">
        <v>6.3715911593245487</v>
      </c>
      <c r="W25" s="234"/>
    </row>
    <row r="26" spans="1:23" ht="15.75">
      <c r="B26" s="237"/>
      <c r="F26" s="238" t="s">
        <v>166</v>
      </c>
      <c r="K26" t="s">
        <v>167</v>
      </c>
      <c r="W26" s="97"/>
    </row>
    <row r="27" spans="1:23">
      <c r="B27" s="239"/>
      <c r="K27" t="s">
        <v>168</v>
      </c>
      <c r="W27" s="97"/>
    </row>
    <row r="28" spans="1:23" ht="13.5" thickBot="1">
      <c r="B28" s="237" t="s">
        <v>169</v>
      </c>
      <c r="W28" s="97"/>
    </row>
    <row r="29" spans="1:23" ht="15" thickBot="1">
      <c r="B29" s="240" t="s">
        <v>170</v>
      </c>
      <c r="C29" s="389">
        <v>1768</v>
      </c>
      <c r="W29" s="97"/>
    </row>
    <row r="30" spans="1:23">
      <c r="W30" s="97"/>
    </row>
  </sheetData>
  <mergeCells count="14">
    <mergeCell ref="A18:B18"/>
    <mergeCell ref="A1:T1"/>
    <mergeCell ref="A2:T2"/>
    <mergeCell ref="A4:A5"/>
    <mergeCell ref="B4:B5"/>
    <mergeCell ref="C4:C5"/>
    <mergeCell ref="D4:D5"/>
    <mergeCell ref="A25:C25"/>
    <mergeCell ref="A19:C19"/>
    <mergeCell ref="A20:C20"/>
    <mergeCell ref="A21:C21"/>
    <mergeCell ref="A22:C22"/>
    <mergeCell ref="A23:C23"/>
    <mergeCell ref="A24:C24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showZeros="0" topLeftCell="A3" workbookViewId="0">
      <selection activeCell="K13" sqref="K13"/>
    </sheetView>
  </sheetViews>
  <sheetFormatPr defaultRowHeight="12.75"/>
  <cols>
    <col min="1" max="1" width="3.7109375" customWidth="1"/>
    <col min="2" max="2" width="21" customWidth="1"/>
    <col min="5" max="22" width="7.7109375" customWidth="1"/>
  </cols>
  <sheetData>
    <row r="1" spans="1:26" ht="27">
      <c r="A1" s="312" t="s">
        <v>112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178"/>
      <c r="V1" s="179"/>
    </row>
    <row r="2" spans="1:26" ht="21" thickBot="1">
      <c r="A2" s="341" t="s">
        <v>113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180"/>
      <c r="V2" s="181"/>
    </row>
    <row r="3" spans="1:26" ht="142.5" customHeight="1">
      <c r="A3" s="342" t="s">
        <v>114</v>
      </c>
      <c r="B3" s="359" t="s">
        <v>115</v>
      </c>
      <c r="C3" s="346" t="s">
        <v>116</v>
      </c>
      <c r="D3" s="347" t="s">
        <v>117</v>
      </c>
      <c r="E3" s="184" t="s">
        <v>118</v>
      </c>
      <c r="F3" s="185" t="s">
        <v>119</v>
      </c>
      <c r="G3" s="185" t="s">
        <v>120</v>
      </c>
      <c r="H3" s="185" t="s">
        <v>121</v>
      </c>
      <c r="I3" s="185" t="s">
        <v>122</v>
      </c>
      <c r="J3" s="185" t="s">
        <v>123</v>
      </c>
      <c r="K3" s="186" t="s">
        <v>124</v>
      </c>
      <c r="L3" s="185" t="s">
        <v>125</v>
      </c>
      <c r="M3" s="185" t="s">
        <v>126</v>
      </c>
      <c r="N3" s="185" t="s">
        <v>127</v>
      </c>
      <c r="O3" s="185" t="s">
        <v>128</v>
      </c>
      <c r="P3" s="185" t="s">
        <v>129</v>
      </c>
      <c r="Q3" s="185" t="s">
        <v>171</v>
      </c>
      <c r="R3" s="185" t="s">
        <v>172</v>
      </c>
      <c r="S3" s="185" t="s">
        <v>132</v>
      </c>
      <c r="T3" s="185" t="s">
        <v>133</v>
      </c>
      <c r="U3" s="187" t="s">
        <v>134</v>
      </c>
      <c r="V3" s="242" t="s">
        <v>135</v>
      </c>
    </row>
    <row r="4" spans="1:26" ht="30.75" customHeight="1" thickBot="1">
      <c r="A4" s="343"/>
      <c r="B4" s="360"/>
      <c r="C4" s="346"/>
      <c r="D4" s="361"/>
      <c r="E4" s="190" t="s">
        <v>137</v>
      </c>
      <c r="F4" s="191" t="s">
        <v>138</v>
      </c>
      <c r="G4" s="191" t="s">
        <v>139</v>
      </c>
      <c r="H4" s="191" t="s">
        <v>140</v>
      </c>
      <c r="I4" s="191" t="s">
        <v>141</v>
      </c>
      <c r="J4" s="191" t="s">
        <v>142</v>
      </c>
      <c r="K4" s="192" t="s">
        <v>143</v>
      </c>
      <c r="L4" s="191" t="s">
        <v>144</v>
      </c>
      <c r="M4" s="191" t="s">
        <v>145</v>
      </c>
      <c r="N4" s="191" t="s">
        <v>146</v>
      </c>
      <c r="O4" s="191" t="s">
        <v>147</v>
      </c>
      <c r="P4" s="191" t="s">
        <v>148</v>
      </c>
      <c r="Q4" s="191" t="s">
        <v>149</v>
      </c>
      <c r="R4" s="191" t="s">
        <v>150</v>
      </c>
      <c r="S4" s="191" t="s">
        <v>151</v>
      </c>
      <c r="T4" s="191" t="s">
        <v>152</v>
      </c>
      <c r="U4" s="193" t="s">
        <v>153</v>
      </c>
      <c r="V4" s="195" t="s">
        <v>154</v>
      </c>
    </row>
    <row r="5" spans="1:26" ht="18.75">
      <c r="A5" s="196">
        <v>1</v>
      </c>
      <c r="B5" s="197" t="s">
        <v>38</v>
      </c>
      <c r="C5" s="198">
        <v>33947.5</v>
      </c>
      <c r="D5" s="243">
        <v>849.82405933799578</v>
      </c>
      <c r="E5" s="394">
        <v>25.142723649053131</v>
      </c>
      <c r="F5" s="394">
        <v>170.97052081356131</v>
      </c>
      <c r="G5" s="394">
        <v>0</v>
      </c>
      <c r="H5" s="394">
        <v>20.114178919242505</v>
      </c>
      <c r="I5" s="394">
        <v>0</v>
      </c>
      <c r="J5" s="394">
        <v>10.057089459621253</v>
      </c>
      <c r="K5" s="394">
        <v>402.2835783848501</v>
      </c>
      <c r="L5" s="394">
        <v>25.142723649053131</v>
      </c>
      <c r="M5" s="394">
        <v>50.285447298106263</v>
      </c>
      <c r="N5" s="394">
        <v>0</v>
      </c>
      <c r="O5" s="394">
        <v>5.0285447298106263</v>
      </c>
      <c r="P5" s="394">
        <v>15.085634189431879</v>
      </c>
      <c r="Q5" s="394">
        <v>0</v>
      </c>
      <c r="R5" s="394">
        <v>989.65517241379314</v>
      </c>
      <c r="S5" s="394">
        <v>0</v>
      </c>
      <c r="T5" s="394">
        <v>45.256902568295644</v>
      </c>
      <c r="U5" s="394">
        <v>75.428170947159401</v>
      </c>
      <c r="V5" s="394">
        <v>5.0285447298106263</v>
      </c>
      <c r="Z5">
        <v>174</v>
      </c>
    </row>
    <row r="6" spans="1:26" ht="18.75">
      <c r="A6" s="196">
        <v>2</v>
      </c>
      <c r="B6" s="197" t="s">
        <v>39</v>
      </c>
      <c r="C6" s="198">
        <v>8311.5</v>
      </c>
      <c r="D6" s="243">
        <v>1240.2856619666727</v>
      </c>
      <c r="E6" s="394">
        <v>21.021790880791063</v>
      </c>
      <c r="F6" s="394">
        <v>273.28328145028382</v>
      </c>
      <c r="G6" s="394">
        <v>0</v>
      </c>
      <c r="H6" s="394">
        <v>0</v>
      </c>
      <c r="I6" s="394">
        <v>0</v>
      </c>
      <c r="J6" s="394">
        <v>0</v>
      </c>
      <c r="K6" s="394">
        <v>546.56656290056765</v>
      </c>
      <c r="L6" s="394">
        <v>63.065372642373191</v>
      </c>
      <c r="M6" s="394">
        <v>63.065372642373191</v>
      </c>
      <c r="N6" s="394">
        <v>0</v>
      </c>
      <c r="O6" s="394">
        <v>0</v>
      </c>
      <c r="P6" s="394">
        <v>0</v>
      </c>
      <c r="Q6" s="394">
        <v>0</v>
      </c>
      <c r="R6" s="394">
        <v>5937.9310344827591</v>
      </c>
      <c r="S6" s="394">
        <v>0</v>
      </c>
      <c r="T6" s="394">
        <v>21.021790880791063</v>
      </c>
      <c r="U6" s="394">
        <v>210.21790880791062</v>
      </c>
      <c r="V6" s="394">
        <v>21.021790880791063</v>
      </c>
      <c r="Z6">
        <v>58</v>
      </c>
    </row>
    <row r="7" spans="1:26" ht="18.75">
      <c r="A7" s="196">
        <v>3</v>
      </c>
      <c r="B7" s="197" t="s">
        <v>40</v>
      </c>
      <c r="C7" s="198">
        <v>12412</v>
      </c>
      <c r="D7" s="243">
        <v>1327.9672249668636</v>
      </c>
      <c r="E7" s="394">
        <v>13.83299192673816</v>
      </c>
      <c r="F7" s="394">
        <v>193.66188697433424</v>
      </c>
      <c r="G7" s="394">
        <v>0</v>
      </c>
      <c r="H7" s="394">
        <v>13.83299192673816</v>
      </c>
      <c r="I7" s="394">
        <v>0</v>
      </c>
      <c r="J7" s="394">
        <v>96.830943487167119</v>
      </c>
      <c r="K7" s="394">
        <v>636.31762862995538</v>
      </c>
      <c r="L7" s="394">
        <v>27.66598385347632</v>
      </c>
      <c r="M7" s="394">
        <v>55.331967706952639</v>
      </c>
      <c r="N7" s="394">
        <v>0</v>
      </c>
      <c r="O7" s="394">
        <v>0</v>
      </c>
      <c r="P7" s="394">
        <v>41.498975780214487</v>
      </c>
      <c r="Q7" s="394">
        <v>0</v>
      </c>
      <c r="R7" s="394">
        <v>0</v>
      </c>
      <c r="S7" s="394">
        <v>0</v>
      </c>
      <c r="T7" s="394">
        <v>124.49692734064347</v>
      </c>
      <c r="U7" s="394">
        <v>124.49692734064347</v>
      </c>
      <c r="V7" s="394">
        <v>0</v>
      </c>
      <c r="Z7">
        <v>89</v>
      </c>
    </row>
    <row r="8" spans="1:26" ht="18.75">
      <c r="A8" s="196">
        <v>4</v>
      </c>
      <c r="B8" s="197" t="s">
        <v>41</v>
      </c>
      <c r="C8" s="198">
        <v>13754</v>
      </c>
      <c r="D8" s="243">
        <v>1141.6435960950023</v>
      </c>
      <c r="E8" s="394">
        <v>25.091068046044004</v>
      </c>
      <c r="F8" s="394">
        <v>213.27407839137405</v>
      </c>
      <c r="G8" s="394">
        <v>0</v>
      </c>
      <c r="H8" s="394">
        <v>12.545534023022002</v>
      </c>
      <c r="I8" s="394">
        <v>0</v>
      </c>
      <c r="J8" s="394">
        <v>150.54640827626403</v>
      </c>
      <c r="K8" s="394">
        <v>351.27495264461606</v>
      </c>
      <c r="L8" s="394">
        <v>25.091068046044004</v>
      </c>
      <c r="M8" s="394">
        <v>62.727670115110008</v>
      </c>
      <c r="N8" s="394">
        <v>0</v>
      </c>
      <c r="O8" s="394">
        <v>0</v>
      </c>
      <c r="P8" s="394">
        <v>25.091068046044004</v>
      </c>
      <c r="Q8" s="394">
        <v>0</v>
      </c>
      <c r="R8" s="394">
        <v>0</v>
      </c>
      <c r="S8" s="394">
        <v>0</v>
      </c>
      <c r="T8" s="394">
        <v>112.909806207198</v>
      </c>
      <c r="U8" s="394">
        <v>163.09194229928602</v>
      </c>
      <c r="V8" s="394">
        <v>25.091068046044004</v>
      </c>
      <c r="Z8">
        <v>99</v>
      </c>
    </row>
    <row r="9" spans="1:26" ht="18.75">
      <c r="A9" s="196">
        <v>5</v>
      </c>
      <c r="B9" s="197" t="s">
        <v>42</v>
      </c>
      <c r="C9" s="198">
        <v>14339</v>
      </c>
      <c r="D9" s="243">
        <v>1246.6420664206642</v>
      </c>
      <c r="E9" s="394">
        <v>0</v>
      </c>
      <c r="F9" s="394">
        <v>133.13653136531366</v>
      </c>
      <c r="G9" s="394">
        <v>0</v>
      </c>
      <c r="H9" s="394">
        <v>60.516605166051654</v>
      </c>
      <c r="I9" s="394">
        <v>0</v>
      </c>
      <c r="J9" s="394">
        <v>60.516605166051654</v>
      </c>
      <c r="K9" s="394">
        <v>411.51291512915128</v>
      </c>
      <c r="L9" s="394">
        <v>60.516605166051654</v>
      </c>
      <c r="M9" s="394">
        <v>48.413284132841333</v>
      </c>
      <c r="N9" s="394">
        <v>0</v>
      </c>
      <c r="O9" s="394">
        <v>0</v>
      </c>
      <c r="P9" s="394">
        <v>157.34317343173433</v>
      </c>
      <c r="Q9" s="394">
        <v>0</v>
      </c>
      <c r="R9" s="394">
        <v>0</v>
      </c>
      <c r="S9" s="394">
        <v>12.103321033210333</v>
      </c>
      <c r="T9" s="394">
        <v>121.03321033210331</v>
      </c>
      <c r="U9" s="394">
        <v>181.549815498155</v>
      </c>
      <c r="V9" s="394">
        <v>0</v>
      </c>
      <c r="Z9">
        <v>90</v>
      </c>
    </row>
    <row r="10" spans="1:26" ht="18.75">
      <c r="A10" s="196">
        <v>6</v>
      </c>
      <c r="B10" s="197" t="s">
        <v>43</v>
      </c>
      <c r="C10" s="198">
        <v>11618</v>
      </c>
      <c r="D10" s="243">
        <v>987.03054153477626</v>
      </c>
      <c r="E10" s="394">
        <v>0</v>
      </c>
      <c r="F10" s="394">
        <v>162.04979040123192</v>
      </c>
      <c r="G10" s="394">
        <v>0</v>
      </c>
      <c r="H10" s="394">
        <v>0</v>
      </c>
      <c r="I10" s="394">
        <v>0</v>
      </c>
      <c r="J10" s="394">
        <v>29.46359825476944</v>
      </c>
      <c r="K10" s="394">
        <v>427.22217469415688</v>
      </c>
      <c r="L10" s="394">
        <v>29.46359825476944</v>
      </c>
      <c r="M10" s="394">
        <v>73.658995636923606</v>
      </c>
      <c r="N10" s="394">
        <v>0</v>
      </c>
      <c r="O10" s="394">
        <v>0</v>
      </c>
      <c r="P10" s="394">
        <v>0</v>
      </c>
      <c r="Q10" s="394">
        <v>0</v>
      </c>
      <c r="R10" s="394">
        <v>1551.3513513513512</v>
      </c>
      <c r="S10" s="394">
        <v>14.73179912738472</v>
      </c>
      <c r="T10" s="394">
        <v>44.195397382154162</v>
      </c>
      <c r="U10" s="394">
        <v>191.51338865600135</v>
      </c>
      <c r="V10" s="394">
        <v>0</v>
      </c>
      <c r="Z10">
        <v>111</v>
      </c>
    </row>
    <row r="11" spans="1:26" ht="18.75">
      <c r="A11" s="196">
        <v>7</v>
      </c>
      <c r="B11" s="197" t="s">
        <v>44</v>
      </c>
      <c r="C11" s="198">
        <v>19323.5</v>
      </c>
      <c r="D11" s="243">
        <v>613.15925276086284</v>
      </c>
      <c r="E11" s="394">
        <v>17.772731964082983</v>
      </c>
      <c r="F11" s="394">
        <v>133.29548973062236</v>
      </c>
      <c r="G11" s="394">
        <v>0</v>
      </c>
      <c r="H11" s="394">
        <v>0</v>
      </c>
      <c r="I11" s="394">
        <v>0</v>
      </c>
      <c r="J11" s="394">
        <v>17.772731964082983</v>
      </c>
      <c r="K11" s="394">
        <v>266.59097946124473</v>
      </c>
      <c r="L11" s="394">
        <v>17.772731964082983</v>
      </c>
      <c r="M11" s="394">
        <v>17.772731964082983</v>
      </c>
      <c r="N11" s="394">
        <v>0</v>
      </c>
      <c r="O11" s="394">
        <v>0</v>
      </c>
      <c r="P11" s="394">
        <v>17.772731964082983</v>
      </c>
      <c r="Q11" s="394">
        <v>0</v>
      </c>
      <c r="R11" s="394">
        <v>0</v>
      </c>
      <c r="S11" s="394">
        <v>0</v>
      </c>
      <c r="T11" s="394">
        <v>8.8863659820414913</v>
      </c>
      <c r="U11" s="394">
        <v>115.52275776653937</v>
      </c>
      <c r="V11" s="394">
        <v>8.8863659820414913</v>
      </c>
      <c r="Z11">
        <v>209</v>
      </c>
    </row>
    <row r="12" spans="1:26" ht="18.75">
      <c r="A12" s="196">
        <v>8</v>
      </c>
      <c r="B12" s="197" t="s">
        <v>45</v>
      </c>
      <c r="C12" s="198">
        <v>14676.5</v>
      </c>
      <c r="D12" s="243">
        <v>921.32935487190036</v>
      </c>
      <c r="E12" s="394">
        <v>11.811914806050005</v>
      </c>
      <c r="F12" s="394">
        <v>106.30723325445004</v>
      </c>
      <c r="G12" s="394">
        <v>0</v>
      </c>
      <c r="H12" s="394">
        <v>0</v>
      </c>
      <c r="I12" s="394">
        <v>0</v>
      </c>
      <c r="J12" s="394">
        <v>23.62382961210001</v>
      </c>
      <c r="K12" s="394">
        <v>389.79318859965014</v>
      </c>
      <c r="L12" s="394">
        <v>59.059574030250033</v>
      </c>
      <c r="M12" s="394">
        <v>35.435744418150009</v>
      </c>
      <c r="N12" s="394">
        <v>0</v>
      </c>
      <c r="O12" s="394">
        <v>0</v>
      </c>
      <c r="P12" s="394">
        <v>11.811914806050005</v>
      </c>
      <c r="Q12" s="394">
        <v>0</v>
      </c>
      <c r="R12" s="394">
        <v>0</v>
      </c>
      <c r="S12" s="394">
        <v>0</v>
      </c>
      <c r="T12" s="394">
        <v>188.99063689680008</v>
      </c>
      <c r="U12" s="394">
        <v>94.495318448400042</v>
      </c>
      <c r="V12" s="394">
        <v>0</v>
      </c>
      <c r="Z12">
        <v>127</v>
      </c>
    </row>
    <row r="13" spans="1:26" ht="18.75">
      <c r="A13" s="196">
        <v>9</v>
      </c>
      <c r="B13" s="197" t="s">
        <v>46</v>
      </c>
      <c r="C13" s="198">
        <v>16352.5</v>
      </c>
      <c r="D13" s="243">
        <v>1386.3017091899926</v>
      </c>
      <c r="E13" s="394">
        <v>0</v>
      </c>
      <c r="F13" s="394">
        <v>255.93262323507557</v>
      </c>
      <c r="G13" s="394">
        <v>0</v>
      </c>
      <c r="H13" s="394">
        <v>31.991577904384446</v>
      </c>
      <c r="I13" s="394">
        <v>0</v>
      </c>
      <c r="J13" s="394">
        <v>21.32771860292296</v>
      </c>
      <c r="K13" s="394">
        <v>426.55437205845925</v>
      </c>
      <c r="L13" s="394">
        <v>53.319296507307406</v>
      </c>
      <c r="M13" s="394">
        <v>63.983155808768892</v>
      </c>
      <c r="N13" s="394">
        <v>0</v>
      </c>
      <c r="O13" s="394">
        <v>21.32771860292296</v>
      </c>
      <c r="P13" s="394">
        <v>10.66385930146148</v>
      </c>
      <c r="Q13" s="394">
        <v>0</v>
      </c>
      <c r="R13" s="394">
        <v>2532.3529411764703</v>
      </c>
      <c r="S13" s="394">
        <v>0</v>
      </c>
      <c r="T13" s="394">
        <v>319.91577904384445</v>
      </c>
      <c r="U13" s="394">
        <v>159.95788952192223</v>
      </c>
      <c r="V13" s="394">
        <v>0</v>
      </c>
      <c r="Z13">
        <v>136</v>
      </c>
    </row>
    <row r="14" spans="1:26" ht="18.75">
      <c r="A14" s="196">
        <v>10</v>
      </c>
      <c r="B14" s="204" t="s">
        <v>47</v>
      </c>
      <c r="C14" s="198">
        <v>10419</v>
      </c>
      <c r="D14" s="243">
        <v>1114.138915318744</v>
      </c>
      <c r="E14" s="394">
        <v>0</v>
      </c>
      <c r="F14" s="394">
        <v>196.61274976213133</v>
      </c>
      <c r="G14" s="394">
        <v>0</v>
      </c>
      <c r="H14" s="394">
        <v>0</v>
      </c>
      <c r="I14" s="394">
        <v>0</v>
      </c>
      <c r="J14" s="394">
        <v>0</v>
      </c>
      <c r="K14" s="394">
        <v>671.76022835394861</v>
      </c>
      <c r="L14" s="394">
        <v>16.384395813510942</v>
      </c>
      <c r="M14" s="394">
        <v>65.537583254043767</v>
      </c>
      <c r="N14" s="394">
        <v>0</v>
      </c>
      <c r="O14" s="394">
        <v>0</v>
      </c>
      <c r="P14" s="394">
        <v>16.384395813510942</v>
      </c>
      <c r="Q14" s="394">
        <v>0</v>
      </c>
      <c r="R14" s="394">
        <v>0</v>
      </c>
      <c r="S14" s="394">
        <v>0</v>
      </c>
      <c r="T14" s="394">
        <v>32.768791627021884</v>
      </c>
      <c r="U14" s="394">
        <v>114.6907706945766</v>
      </c>
      <c r="V14" s="394">
        <v>0</v>
      </c>
      <c r="Z14">
        <v>78</v>
      </c>
    </row>
    <row r="15" spans="1:26" ht="27" customHeight="1">
      <c r="A15" s="390" t="s">
        <v>155</v>
      </c>
      <c r="B15" s="244" t="s">
        <v>48</v>
      </c>
      <c r="C15" s="245">
        <v>155153.5</v>
      </c>
      <c r="D15" s="246">
        <v>1032.2576486626724</v>
      </c>
      <c r="E15" s="246">
        <v>13.319453531131257</v>
      </c>
      <c r="F15" s="246">
        <v>177.59271374841677</v>
      </c>
      <c r="G15" s="246">
        <v>0</v>
      </c>
      <c r="H15" s="246">
        <v>15.539362452986467</v>
      </c>
      <c r="I15" s="246">
        <v>0</v>
      </c>
      <c r="J15" s="246">
        <v>37.738451671538563</v>
      </c>
      <c r="K15" s="246">
        <v>429.55237637898307</v>
      </c>
      <c r="L15" s="246">
        <v>35.518542749683355</v>
      </c>
      <c r="M15" s="246">
        <v>51.057905202669822</v>
      </c>
      <c r="N15" s="246">
        <v>0</v>
      </c>
      <c r="O15" s="246">
        <v>3.3298633827828144</v>
      </c>
      <c r="P15" s="246">
        <v>28.858815984117726</v>
      </c>
      <c r="Q15" s="246">
        <v>0</v>
      </c>
      <c r="R15" s="391">
        <v>882.32280102476523</v>
      </c>
      <c r="S15" s="246">
        <v>2.2199089218552097</v>
      </c>
      <c r="T15" s="246">
        <v>99.895901483484423</v>
      </c>
      <c r="U15" s="246">
        <v>130.97462638945737</v>
      </c>
      <c r="V15" s="246">
        <v>5.5497723046380241</v>
      </c>
      <c r="Z15">
        <v>1171</v>
      </c>
    </row>
    <row r="16" spans="1:26" ht="33" customHeight="1">
      <c r="A16" s="196">
        <v>11</v>
      </c>
      <c r="B16" s="397" t="s">
        <v>156</v>
      </c>
      <c r="C16" s="211">
        <v>63233.5</v>
      </c>
      <c r="D16" s="243">
        <v>990.7692307692306</v>
      </c>
      <c r="E16" s="394">
        <v>18.846153846153843</v>
      </c>
      <c r="F16" s="394">
        <v>220.76923076923077</v>
      </c>
      <c r="G16" s="394">
        <v>2.6923076923076925</v>
      </c>
      <c r="H16" s="394">
        <v>5.384615384615385</v>
      </c>
      <c r="I16" s="394">
        <v>0</v>
      </c>
      <c r="J16" s="394">
        <v>13.46153846153846</v>
      </c>
      <c r="K16" s="394">
        <v>441.53846153846155</v>
      </c>
      <c r="L16" s="394">
        <v>45.769230769230766</v>
      </c>
      <c r="M16" s="394">
        <v>45.769230769230766</v>
      </c>
      <c r="N16" s="394">
        <v>2.6923076923076925</v>
      </c>
      <c r="O16" s="394">
        <v>0</v>
      </c>
      <c r="P16" s="394">
        <v>18.846153846153843</v>
      </c>
      <c r="Q16" s="394">
        <v>0</v>
      </c>
      <c r="R16" s="394">
        <v>576.8844221105528</v>
      </c>
      <c r="S16" s="394">
        <v>5.384615384615385</v>
      </c>
      <c r="T16" s="394">
        <v>72.692307692307693</v>
      </c>
      <c r="U16" s="394">
        <v>91.538461538461533</v>
      </c>
      <c r="V16" s="394">
        <v>8.0769230769230766</v>
      </c>
      <c r="Z16">
        <v>597</v>
      </c>
    </row>
    <row r="17" spans="1:26" ht="37.5" customHeight="1">
      <c r="A17" s="395" t="s">
        <v>173</v>
      </c>
      <c r="B17" s="396"/>
      <c r="C17" s="247">
        <v>218387</v>
      </c>
      <c r="D17" s="246">
        <v>1020.1463705177737</v>
      </c>
      <c r="E17" s="246">
        <v>14.932805115437365</v>
      </c>
      <c r="F17" s="246">
        <v>190.19678094399171</v>
      </c>
      <c r="G17" s="246">
        <v>0.78593711133880872</v>
      </c>
      <c r="H17" s="246">
        <v>12.57499378142094</v>
      </c>
      <c r="I17" s="246">
        <v>0</v>
      </c>
      <c r="J17" s="246">
        <v>30.65154734221354</v>
      </c>
      <c r="K17" s="246">
        <v>433.05134834768359</v>
      </c>
      <c r="L17" s="246">
        <v>38.510918455601626</v>
      </c>
      <c r="M17" s="246">
        <v>49.514038014344955</v>
      </c>
      <c r="N17" s="246">
        <v>0.78593711133880872</v>
      </c>
      <c r="O17" s="246">
        <v>2.357811334016426</v>
      </c>
      <c r="P17" s="246">
        <v>25.93592467418069</v>
      </c>
      <c r="Q17" s="246">
        <v>0</v>
      </c>
      <c r="R17" s="391">
        <v>779.18552036199105</v>
      </c>
      <c r="S17" s="246">
        <v>3.1437484453552349</v>
      </c>
      <c r="T17" s="246">
        <v>91.954642026640613</v>
      </c>
      <c r="U17" s="246">
        <v>119.46244092349892</v>
      </c>
      <c r="V17" s="246">
        <v>6.2874968907104698</v>
      </c>
      <c r="Z17">
        <v>1768</v>
      </c>
    </row>
    <row r="18" spans="1:26" ht="28.5" customHeight="1">
      <c r="A18" s="328" t="s">
        <v>157</v>
      </c>
      <c r="B18" s="328"/>
      <c r="C18" s="328"/>
      <c r="D18" s="248">
        <v>1</v>
      </c>
      <c r="E18" s="249">
        <v>1.4637904468412942E-2</v>
      </c>
      <c r="F18" s="249">
        <v>0.1864406779661017</v>
      </c>
      <c r="G18" s="249">
        <v>7.7041602465331282E-4</v>
      </c>
      <c r="H18" s="249">
        <v>1.2326656394453005E-2</v>
      </c>
      <c r="I18" s="249">
        <v>0</v>
      </c>
      <c r="J18" s="249">
        <v>3.0046224961479202E-2</v>
      </c>
      <c r="K18" s="249">
        <v>0.42449922958397535</v>
      </c>
      <c r="L18" s="249">
        <v>3.7750385208012327E-2</v>
      </c>
      <c r="M18" s="249">
        <v>4.853620955315871E-2</v>
      </c>
      <c r="N18" s="249">
        <v>7.7041602465331282E-4</v>
      </c>
      <c r="O18" s="249">
        <v>2.3112480739599381E-3</v>
      </c>
      <c r="P18" s="249">
        <v>2.5423728813559324E-2</v>
      </c>
      <c r="Q18" s="249">
        <v>2E-3</v>
      </c>
      <c r="R18" s="249">
        <v>0.01</v>
      </c>
      <c r="S18" s="249">
        <v>3.0816640986132513E-3</v>
      </c>
      <c r="T18" s="249">
        <v>9.0138674884437595E-2</v>
      </c>
      <c r="U18" s="250">
        <v>0.11710323574730354</v>
      </c>
      <c r="V18" s="251">
        <v>6.1633281972265025E-3</v>
      </c>
    </row>
    <row r="19" spans="1:26" ht="30" customHeight="1" thickBot="1">
      <c r="A19" s="330" t="s">
        <v>158</v>
      </c>
      <c r="B19" s="331"/>
      <c r="C19" s="332"/>
      <c r="D19" s="222">
        <v>995.88620201751928</v>
      </c>
      <c r="E19" s="222">
        <v>14.981660996304726</v>
      </c>
      <c r="F19" s="222">
        <v>145.87406759559863</v>
      </c>
      <c r="G19" s="222">
        <v>1.5770169469794446</v>
      </c>
      <c r="H19" s="222">
        <v>15.770169469794448</v>
      </c>
      <c r="I19" s="222">
        <v>0</v>
      </c>
      <c r="J19" s="222">
        <v>65.446203299646953</v>
      </c>
      <c r="K19" s="222">
        <v>408.44738926767616</v>
      </c>
      <c r="L19" s="222">
        <v>40.213932147975839</v>
      </c>
      <c r="M19" s="222">
        <v>46.521999935893618</v>
      </c>
      <c r="N19" s="222">
        <v>0</v>
      </c>
      <c r="O19" s="222">
        <v>0.78850847348972231</v>
      </c>
      <c r="P19" s="222">
        <v>16.55867794328417</v>
      </c>
      <c r="Q19" s="222">
        <v>175.80398162327717</v>
      </c>
      <c r="R19" s="222">
        <v>1054.8238897396632</v>
      </c>
      <c r="S19" s="222">
        <v>1.5770169469794446</v>
      </c>
      <c r="T19" s="222">
        <v>100.92908460668446</v>
      </c>
      <c r="U19" s="223">
        <v>126.16135575835558</v>
      </c>
      <c r="V19" s="252">
        <v>7.0965762614075016</v>
      </c>
    </row>
    <row r="20" spans="1:26" ht="38.25">
      <c r="A20" s="350" t="s">
        <v>159</v>
      </c>
      <c r="B20" s="351"/>
      <c r="C20" s="352"/>
      <c r="D20" s="263">
        <v>2.4360382191365604E-2</v>
      </c>
      <c r="E20" s="263">
        <v>-3.2610456797421694E-3</v>
      </c>
      <c r="F20" s="263">
        <v>0.30384230781352661</v>
      </c>
      <c r="G20" s="225" t="s">
        <v>160</v>
      </c>
      <c r="H20" s="263">
        <v>-0.20260883654379369</v>
      </c>
      <c r="I20" s="263"/>
      <c r="J20" s="263">
        <v>-0.53165278050011966</v>
      </c>
      <c r="K20" s="263">
        <v>6.0237768012475268E-2</v>
      </c>
      <c r="L20" s="263">
        <v>-4.2348847809948187E-2</v>
      </c>
      <c r="M20" s="263">
        <v>6.4314476647055363E-2</v>
      </c>
      <c r="N20" s="224"/>
      <c r="O20" s="225" t="s">
        <v>161</v>
      </c>
      <c r="P20" s="263">
        <v>0.56630407107469116</v>
      </c>
      <c r="Q20" s="263"/>
      <c r="R20" s="263">
        <v>-0.2613122171945701</v>
      </c>
      <c r="S20" s="225" t="s">
        <v>162</v>
      </c>
      <c r="T20" s="263">
        <v>-8.8918299566639214E-2</v>
      </c>
      <c r="U20" s="398">
        <v>-5.309799339575505E-2</v>
      </c>
      <c r="V20" s="399">
        <v>-0.11400981838199298</v>
      </c>
    </row>
    <row r="21" spans="1:26" ht="16.5" thickBot="1">
      <c r="A21" s="353" t="s">
        <v>174</v>
      </c>
      <c r="B21" s="354"/>
      <c r="C21" s="355"/>
      <c r="D21" s="253">
        <v>987.06917174245075</v>
      </c>
      <c r="E21" s="253">
        <v>12.675045544044311</v>
      </c>
      <c r="F21" s="253">
        <v>140.21769133099019</v>
      </c>
      <c r="G21" s="253">
        <v>0</v>
      </c>
      <c r="H21" s="253">
        <v>15.843806930055386</v>
      </c>
      <c r="I21" s="253">
        <v>0.79219034650276943</v>
      </c>
      <c r="J21" s="253">
        <v>30.103233167105241</v>
      </c>
      <c r="K21" s="254">
        <v>410.35459948843459</v>
      </c>
      <c r="L21" s="202">
        <v>58.62208564120494</v>
      </c>
      <c r="M21" s="202">
        <v>45.947040097160624</v>
      </c>
      <c r="N21" s="202">
        <v>1.5843806930055389</v>
      </c>
      <c r="O21" s="202">
        <v>3.9609517325138466</v>
      </c>
      <c r="P21" s="202">
        <v>15.843806930055386</v>
      </c>
      <c r="Q21" s="202">
        <v>0</v>
      </c>
      <c r="R21" s="202">
        <v>784.31174089068827</v>
      </c>
      <c r="S21" s="202">
        <v>4.7531420790166168</v>
      </c>
      <c r="T21" s="202">
        <v>107.73788712437664</v>
      </c>
      <c r="U21" s="255">
        <v>131.50359751945973</v>
      </c>
      <c r="V21" s="256">
        <v>7.1297131185249247</v>
      </c>
    </row>
    <row r="22" spans="1:26" ht="15.75">
      <c r="A22" s="356" t="s">
        <v>175</v>
      </c>
      <c r="B22" s="357"/>
      <c r="C22" s="358"/>
      <c r="D22" s="257">
        <v>994.76466974954508</v>
      </c>
      <c r="E22" s="257">
        <v>16.725426793226937</v>
      </c>
      <c r="F22" s="257">
        <v>144.95369887463349</v>
      </c>
      <c r="G22" s="257">
        <v>0.79644889491556858</v>
      </c>
      <c r="H22" s="257">
        <v>12.743182318649097</v>
      </c>
      <c r="I22" s="257">
        <v>0</v>
      </c>
      <c r="J22" s="257">
        <v>35.043751376285016</v>
      </c>
      <c r="K22" s="257">
        <v>430.08240325440698</v>
      </c>
      <c r="L22" s="257">
        <v>48.583382589849677</v>
      </c>
      <c r="M22" s="257">
        <v>49.379831484765248</v>
      </c>
      <c r="N22" s="257">
        <v>0.79644889491556858</v>
      </c>
      <c r="O22" s="257">
        <v>0.79644889491556858</v>
      </c>
      <c r="P22" s="257">
        <v>21.504120162720351</v>
      </c>
      <c r="Q22" s="257">
        <v>0</v>
      </c>
      <c r="R22" s="257">
        <v>366.8</v>
      </c>
      <c r="S22" s="257">
        <v>7.9644889491556858</v>
      </c>
      <c r="T22" s="257">
        <v>73.273298332232301</v>
      </c>
      <c r="U22" s="257">
        <v>148.13949445429574</v>
      </c>
      <c r="V22" s="258">
        <v>6.3715911593245487</v>
      </c>
    </row>
    <row r="23" spans="1:26" ht="15.75">
      <c r="A23" s="349" t="s">
        <v>176</v>
      </c>
      <c r="B23" s="349"/>
      <c r="C23" s="349"/>
      <c r="D23" s="202">
        <v>1140.0999999999999</v>
      </c>
      <c r="E23" s="202">
        <v>17.7</v>
      </c>
      <c r="F23" s="202">
        <v>163.19999999999999</v>
      </c>
      <c r="G23" s="202">
        <v>0.8</v>
      </c>
      <c r="H23" s="202">
        <v>8.8000000000000007</v>
      </c>
      <c r="I23" s="202"/>
      <c r="J23" s="202">
        <v>20.9</v>
      </c>
      <c r="K23" s="202">
        <v>433.4</v>
      </c>
      <c r="L23" s="202">
        <v>90.9</v>
      </c>
      <c r="M23" s="202">
        <v>57.1</v>
      </c>
      <c r="N23" s="202"/>
      <c r="O23" s="202">
        <v>2.4</v>
      </c>
      <c r="P23" s="202">
        <v>17.7</v>
      </c>
      <c r="Q23" s="202"/>
      <c r="R23" s="202">
        <v>553.9</v>
      </c>
      <c r="S23" s="202">
        <v>3.2</v>
      </c>
      <c r="T23" s="202">
        <v>112.6</v>
      </c>
      <c r="U23" s="202">
        <v>201</v>
      </c>
      <c r="V23" s="202">
        <v>10.5</v>
      </c>
    </row>
    <row r="24" spans="1:26">
      <c r="B24" s="259"/>
    </row>
    <row r="25" spans="1:26" ht="15.75">
      <c r="B25" s="237"/>
      <c r="F25" s="238" t="s">
        <v>166</v>
      </c>
      <c r="K25" t="s">
        <v>167</v>
      </c>
    </row>
    <row r="26" spans="1:26">
      <c r="B26" s="239"/>
      <c r="K26" t="s">
        <v>168</v>
      </c>
    </row>
    <row r="27" spans="1:26" ht="13.5" thickBot="1">
      <c r="B27" s="237" t="s">
        <v>177</v>
      </c>
    </row>
    <row r="28" spans="1:26" ht="13.5" thickBot="1">
      <c r="B28" s="240" t="s">
        <v>170</v>
      </c>
      <c r="C28">
        <v>1768</v>
      </c>
    </row>
  </sheetData>
  <mergeCells count="13">
    <mergeCell ref="A1:T1"/>
    <mergeCell ref="A2:T2"/>
    <mergeCell ref="A3:A4"/>
    <mergeCell ref="B3:B4"/>
    <mergeCell ref="C3:C4"/>
    <mergeCell ref="D3:D4"/>
    <mergeCell ref="A23:C23"/>
    <mergeCell ref="A17:B17"/>
    <mergeCell ref="A18:C18"/>
    <mergeCell ref="A19:C19"/>
    <mergeCell ref="A20:C20"/>
    <mergeCell ref="A21:C21"/>
    <mergeCell ref="A22:C22"/>
  </mergeCells>
  <pageMargins left="0.70866141732283472" right="0.70866141732283472" top="0.74803149606299213" bottom="0.74803149606299213" header="0.31496062992125984" footer="0.31496062992125984"/>
  <pageSetup paperSize="9" scale="6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XFC27"/>
  <sheetViews>
    <sheetView showZeros="0" topLeftCell="A16" workbookViewId="0">
      <selection activeCell="Q32" sqref="Q32"/>
    </sheetView>
  </sheetViews>
  <sheetFormatPr defaultColWidth="0" defaultRowHeight="12.75" customHeight="1" outlineLevelRow="1"/>
  <cols>
    <col min="1" max="1" width="4" style="515" customWidth="1"/>
    <col min="2" max="2" width="19.5703125" style="515" customWidth="1"/>
    <col min="3" max="3" width="8.42578125" style="515" customWidth="1"/>
    <col min="4" max="4" width="7.7109375" style="515" customWidth="1"/>
    <col min="5" max="6" width="7.28515625" style="515" customWidth="1"/>
    <col min="7" max="7" width="6.85546875" style="515" customWidth="1"/>
    <col min="8" max="8" width="6.5703125" style="515" customWidth="1"/>
    <col min="9" max="9" width="6.28515625" style="515" customWidth="1"/>
    <col min="10" max="10" width="7" style="515" customWidth="1"/>
    <col min="11" max="13" width="7.28515625" style="515" customWidth="1"/>
    <col min="14" max="14" width="7.85546875" style="515" customWidth="1"/>
    <col min="15" max="15" width="8" style="515" customWidth="1"/>
    <col min="16" max="17" width="7.28515625" style="515" customWidth="1"/>
    <col min="18" max="18" width="8.7109375" style="515" customWidth="1"/>
    <col min="19" max="19" width="7.5703125" style="515" customWidth="1"/>
    <col min="20" max="20" width="7" style="516" customWidth="1"/>
    <col min="21" max="16382" width="0" style="515" hidden="1"/>
    <col min="16383" max="16383" width="14.85546875" style="515" hidden="1"/>
    <col min="16384" max="16384" width="9" style="515" hidden="1"/>
  </cols>
  <sheetData>
    <row r="1" spans="1:255" s="411" customFormat="1" ht="34.9" customHeight="1">
      <c r="A1" s="410" t="s">
        <v>183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</row>
    <row r="2" spans="1:255" s="414" customFormat="1" ht="25.5" customHeight="1" thickBot="1">
      <c r="A2" s="412"/>
      <c r="B2" s="413" t="s">
        <v>184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T2" s="415"/>
    </row>
    <row r="3" spans="1:255" s="426" customFormat="1" ht="112.5" customHeight="1" thickBot="1">
      <c r="A3" s="416" t="s">
        <v>114</v>
      </c>
      <c r="B3" s="417" t="s">
        <v>115</v>
      </c>
      <c r="C3" s="418" t="s">
        <v>185</v>
      </c>
      <c r="D3" s="419" t="s">
        <v>117</v>
      </c>
      <c r="E3" s="420" t="s">
        <v>118</v>
      </c>
      <c r="F3" s="421" t="s">
        <v>119</v>
      </c>
      <c r="G3" s="421" t="s">
        <v>120</v>
      </c>
      <c r="H3" s="421" t="s">
        <v>121</v>
      </c>
      <c r="I3" s="421" t="s">
        <v>122</v>
      </c>
      <c r="J3" s="421" t="s">
        <v>123</v>
      </c>
      <c r="K3" s="422" t="s">
        <v>124</v>
      </c>
      <c r="L3" s="421" t="s">
        <v>125</v>
      </c>
      <c r="M3" s="421" t="s">
        <v>126</v>
      </c>
      <c r="N3" s="421" t="s">
        <v>127</v>
      </c>
      <c r="O3" s="421" t="s">
        <v>128</v>
      </c>
      <c r="P3" s="421" t="s">
        <v>129</v>
      </c>
      <c r="Q3" s="421" t="s">
        <v>132</v>
      </c>
      <c r="R3" s="421" t="s">
        <v>133</v>
      </c>
      <c r="S3" s="423" t="s">
        <v>134</v>
      </c>
      <c r="T3" s="424" t="s">
        <v>135</v>
      </c>
      <c r="U3" s="425" t="s">
        <v>186</v>
      </c>
      <c r="W3" s="427" t="s">
        <v>187</v>
      </c>
    </row>
    <row r="4" spans="1:255" s="426" customFormat="1" ht="24.75" customHeight="1" thickBot="1">
      <c r="A4" s="416"/>
      <c r="B4" s="417"/>
      <c r="C4" s="428"/>
      <c r="D4" s="419"/>
      <c r="E4" s="429" t="s">
        <v>137</v>
      </c>
      <c r="F4" s="430" t="s">
        <v>138</v>
      </c>
      <c r="G4" s="430" t="s">
        <v>139</v>
      </c>
      <c r="H4" s="430" t="s">
        <v>140</v>
      </c>
      <c r="I4" s="430" t="s">
        <v>141</v>
      </c>
      <c r="J4" s="430" t="s">
        <v>142</v>
      </c>
      <c r="K4" s="431" t="s">
        <v>143</v>
      </c>
      <c r="L4" s="430" t="s">
        <v>144</v>
      </c>
      <c r="M4" s="430" t="s">
        <v>145</v>
      </c>
      <c r="N4" s="430" t="s">
        <v>146</v>
      </c>
      <c r="O4" s="430" t="s">
        <v>147</v>
      </c>
      <c r="P4" s="430" t="s">
        <v>148</v>
      </c>
      <c r="Q4" s="430" t="s">
        <v>151</v>
      </c>
      <c r="R4" s="432" t="s">
        <v>152</v>
      </c>
      <c r="S4" s="433" t="s">
        <v>153</v>
      </c>
      <c r="T4" s="434" t="s">
        <v>154</v>
      </c>
      <c r="U4" s="435" t="s">
        <v>154</v>
      </c>
      <c r="W4" s="436" t="s">
        <v>188</v>
      </c>
    </row>
    <row r="5" spans="1:255" s="426" customFormat="1" ht="21.75" customHeight="1" outlineLevel="1">
      <c r="A5" s="437">
        <v>1</v>
      </c>
      <c r="B5" s="438" t="s">
        <v>38</v>
      </c>
      <c r="C5" s="439">
        <v>18566</v>
      </c>
      <c r="D5" s="440">
        <v>53</v>
      </c>
      <c r="E5" s="441">
        <v>5</v>
      </c>
      <c r="F5" s="441">
        <v>10</v>
      </c>
      <c r="G5" s="441">
        <v>0</v>
      </c>
      <c r="H5" s="441">
        <v>2</v>
      </c>
      <c r="I5" s="441">
        <v>0</v>
      </c>
      <c r="J5" s="441">
        <v>1</v>
      </c>
      <c r="K5" s="441">
        <v>15</v>
      </c>
      <c r="L5" s="441">
        <v>1</v>
      </c>
      <c r="M5" s="441">
        <v>0</v>
      </c>
      <c r="N5" s="441">
        <v>0</v>
      </c>
      <c r="O5" s="441">
        <v>0</v>
      </c>
      <c r="P5" s="441">
        <v>1</v>
      </c>
      <c r="Q5" s="441">
        <v>0</v>
      </c>
      <c r="R5" s="441">
        <v>4</v>
      </c>
      <c r="S5" s="441">
        <v>14</v>
      </c>
      <c r="T5" s="441">
        <v>1</v>
      </c>
      <c r="U5" s="442"/>
      <c r="W5" s="443"/>
    </row>
    <row r="6" spans="1:255" s="426" customFormat="1" ht="24" customHeight="1" outlineLevel="1">
      <c r="A6" s="437">
        <v>2</v>
      </c>
      <c r="B6" s="438" t="s">
        <v>39</v>
      </c>
      <c r="C6" s="439">
        <v>4367</v>
      </c>
      <c r="D6" s="440">
        <v>19</v>
      </c>
      <c r="E6" s="441">
        <v>1</v>
      </c>
      <c r="F6" s="441">
        <v>5</v>
      </c>
      <c r="G6" s="441">
        <v>0</v>
      </c>
      <c r="H6" s="441">
        <v>0</v>
      </c>
      <c r="I6" s="441">
        <v>0</v>
      </c>
      <c r="J6" s="441">
        <v>0</v>
      </c>
      <c r="K6" s="441">
        <v>2</v>
      </c>
      <c r="L6" s="441">
        <v>2</v>
      </c>
      <c r="M6" s="441">
        <v>0</v>
      </c>
      <c r="N6" s="441">
        <v>0</v>
      </c>
      <c r="O6" s="441">
        <v>0</v>
      </c>
      <c r="P6" s="441">
        <v>0</v>
      </c>
      <c r="Q6" s="441">
        <v>0</v>
      </c>
      <c r="R6" s="441">
        <v>0</v>
      </c>
      <c r="S6" s="441">
        <v>9</v>
      </c>
      <c r="T6" s="441">
        <v>0</v>
      </c>
      <c r="U6" s="442"/>
      <c r="W6" s="443"/>
    </row>
    <row r="7" spans="1:255" s="444" customFormat="1" ht="21.75" customHeight="1">
      <c r="A7" s="437">
        <v>3</v>
      </c>
      <c r="B7" s="438" t="s">
        <v>40</v>
      </c>
      <c r="C7" s="439">
        <v>6144</v>
      </c>
      <c r="D7" s="440">
        <v>26</v>
      </c>
      <c r="E7" s="441">
        <v>2</v>
      </c>
      <c r="F7" s="441">
        <v>7</v>
      </c>
      <c r="G7" s="441">
        <v>0</v>
      </c>
      <c r="H7" s="441">
        <v>1</v>
      </c>
      <c r="I7" s="441">
        <v>0</v>
      </c>
      <c r="J7" s="441"/>
      <c r="K7" s="441">
        <v>7</v>
      </c>
      <c r="L7" s="441">
        <v>1</v>
      </c>
      <c r="M7" s="441">
        <v>1</v>
      </c>
      <c r="N7" s="441">
        <v>0</v>
      </c>
      <c r="O7" s="441">
        <v>0</v>
      </c>
      <c r="P7" s="441">
        <v>0</v>
      </c>
      <c r="Q7" s="441">
        <v>0</v>
      </c>
      <c r="R7" s="441">
        <v>0</v>
      </c>
      <c r="S7" s="441">
        <v>7</v>
      </c>
      <c r="T7" s="441">
        <v>0</v>
      </c>
      <c r="U7" s="442"/>
    </row>
    <row r="8" spans="1:255" s="444" customFormat="1" ht="21.75" customHeight="1">
      <c r="A8" s="437">
        <v>4</v>
      </c>
      <c r="B8" s="438" t="s">
        <v>41</v>
      </c>
      <c r="C8" s="439">
        <v>6837</v>
      </c>
      <c r="D8" s="440">
        <v>30</v>
      </c>
      <c r="E8" s="441">
        <v>1</v>
      </c>
      <c r="F8" s="441">
        <v>4</v>
      </c>
      <c r="G8" s="441">
        <v>0</v>
      </c>
      <c r="H8" s="441">
        <v>0</v>
      </c>
      <c r="I8" s="441">
        <v>0</v>
      </c>
      <c r="J8" s="441">
        <v>3</v>
      </c>
      <c r="K8" s="441">
        <v>6</v>
      </c>
      <c r="L8" s="441">
        <v>1</v>
      </c>
      <c r="M8" s="441">
        <v>1</v>
      </c>
      <c r="N8" s="441">
        <v>0</v>
      </c>
      <c r="O8" s="441">
        <v>0</v>
      </c>
      <c r="P8" s="441">
        <v>0</v>
      </c>
      <c r="Q8" s="441">
        <v>0</v>
      </c>
      <c r="R8" s="441">
        <v>2</v>
      </c>
      <c r="S8" s="441">
        <v>12</v>
      </c>
      <c r="T8" s="441">
        <v>1</v>
      </c>
      <c r="U8" s="442"/>
      <c r="IU8" s="445"/>
    </row>
    <row r="9" spans="1:255" s="444" customFormat="1" ht="21.75" customHeight="1">
      <c r="A9" s="437">
        <v>5</v>
      </c>
      <c r="B9" s="438" t="s">
        <v>42</v>
      </c>
      <c r="C9" s="439">
        <v>7177</v>
      </c>
      <c r="D9" s="440">
        <v>30</v>
      </c>
      <c r="E9" s="441">
        <v>0</v>
      </c>
      <c r="F9" s="441">
        <v>3</v>
      </c>
      <c r="G9" s="441">
        <v>0</v>
      </c>
      <c r="H9" s="441">
        <v>0</v>
      </c>
      <c r="I9" s="441">
        <v>0</v>
      </c>
      <c r="J9" s="441">
        <v>0</v>
      </c>
      <c r="K9" s="441">
        <v>14</v>
      </c>
      <c r="L9" s="441">
        <v>0</v>
      </c>
      <c r="M9" s="441">
        <v>2</v>
      </c>
      <c r="N9" s="441">
        <v>0</v>
      </c>
      <c r="O9" s="441">
        <v>0</v>
      </c>
      <c r="P9" s="441">
        <v>0</v>
      </c>
      <c r="Q9" s="441">
        <v>0</v>
      </c>
      <c r="R9" s="441"/>
      <c r="S9" s="441">
        <v>11</v>
      </c>
      <c r="T9" s="441">
        <v>0</v>
      </c>
      <c r="U9" s="442"/>
    </row>
    <row r="10" spans="1:255" s="444" customFormat="1" ht="21.75" customHeight="1">
      <c r="A10" s="437">
        <v>6</v>
      </c>
      <c r="B10" s="438" t="s">
        <v>43</v>
      </c>
      <c r="C10" s="439">
        <v>5911</v>
      </c>
      <c r="D10" s="440">
        <v>25</v>
      </c>
      <c r="E10" s="441">
        <v>1</v>
      </c>
      <c r="F10" s="441">
        <v>2</v>
      </c>
      <c r="G10" s="441">
        <v>0</v>
      </c>
      <c r="H10" s="441">
        <v>0</v>
      </c>
      <c r="I10" s="441">
        <v>0</v>
      </c>
      <c r="J10" s="441">
        <v>1</v>
      </c>
      <c r="K10" s="441">
        <v>8</v>
      </c>
      <c r="L10" s="441">
        <v>1</v>
      </c>
      <c r="M10" s="441">
        <v>1</v>
      </c>
      <c r="N10" s="441">
        <v>0</v>
      </c>
      <c r="O10" s="441">
        <v>0</v>
      </c>
      <c r="P10" s="441">
        <v>0</v>
      </c>
      <c r="Q10" s="441">
        <v>0</v>
      </c>
      <c r="R10" s="441"/>
      <c r="S10" s="441">
        <v>11</v>
      </c>
      <c r="T10" s="441">
        <v>0</v>
      </c>
      <c r="U10" s="442"/>
    </row>
    <row r="11" spans="1:255" s="444" customFormat="1" ht="21.75" customHeight="1">
      <c r="A11" s="437">
        <v>7</v>
      </c>
      <c r="B11" s="438" t="s">
        <v>44</v>
      </c>
      <c r="C11" s="446">
        <v>9898</v>
      </c>
      <c r="D11" s="440">
        <v>24</v>
      </c>
      <c r="E11" s="441">
        <v>1</v>
      </c>
      <c r="F11" s="441">
        <v>2</v>
      </c>
      <c r="G11" s="441">
        <v>0</v>
      </c>
      <c r="H11" s="441">
        <v>0</v>
      </c>
      <c r="I11" s="441">
        <v>0</v>
      </c>
      <c r="J11" s="441">
        <v>2</v>
      </c>
      <c r="K11" s="441">
        <v>8</v>
      </c>
      <c r="L11" s="441">
        <v>1</v>
      </c>
      <c r="M11" s="441">
        <v>0</v>
      </c>
      <c r="N11" s="441">
        <v>0</v>
      </c>
      <c r="O11" s="441">
        <v>0</v>
      </c>
      <c r="P11" s="441">
        <v>0</v>
      </c>
      <c r="Q11" s="441">
        <v>0</v>
      </c>
      <c r="R11" s="441">
        <v>1</v>
      </c>
      <c r="S11" s="441">
        <v>9</v>
      </c>
      <c r="T11" s="441">
        <v>1</v>
      </c>
      <c r="U11" s="442"/>
    </row>
    <row r="12" spans="1:255" s="448" customFormat="1" ht="21.75" customHeight="1">
      <c r="A12" s="437">
        <v>8</v>
      </c>
      <c r="B12" s="438" t="s">
        <v>45</v>
      </c>
      <c r="C12" s="439">
        <v>7219</v>
      </c>
      <c r="D12" s="440">
        <v>18</v>
      </c>
      <c r="E12" s="441">
        <v>0</v>
      </c>
      <c r="F12" s="441">
        <v>1</v>
      </c>
      <c r="G12" s="441">
        <v>0</v>
      </c>
      <c r="H12" s="441">
        <v>0</v>
      </c>
      <c r="I12" s="441">
        <v>0</v>
      </c>
      <c r="J12" s="441">
        <v>0</v>
      </c>
      <c r="K12" s="441">
        <v>7</v>
      </c>
      <c r="L12" s="441">
        <v>3</v>
      </c>
      <c r="M12" s="441">
        <v>2</v>
      </c>
      <c r="N12" s="441">
        <v>0</v>
      </c>
      <c r="O12" s="441">
        <v>0</v>
      </c>
      <c r="P12" s="441">
        <v>0</v>
      </c>
      <c r="Q12" s="441">
        <v>0</v>
      </c>
      <c r="R12" s="441">
        <v>1</v>
      </c>
      <c r="S12" s="441">
        <v>4</v>
      </c>
      <c r="T12" s="441">
        <v>0</v>
      </c>
      <c r="U12" s="442"/>
      <c r="V12" s="447"/>
    </row>
    <row r="13" spans="1:255" s="448" customFormat="1" ht="21.75" customHeight="1">
      <c r="A13" s="437">
        <v>9</v>
      </c>
      <c r="B13" s="438" t="s">
        <v>46</v>
      </c>
      <c r="C13" s="439">
        <v>8436</v>
      </c>
      <c r="D13" s="440">
        <v>34</v>
      </c>
      <c r="E13" s="441">
        <v>0</v>
      </c>
      <c r="F13" s="441">
        <v>6</v>
      </c>
      <c r="G13" s="441">
        <v>0</v>
      </c>
      <c r="H13" s="441">
        <v>1</v>
      </c>
      <c r="I13" s="441">
        <v>0</v>
      </c>
      <c r="J13" s="441">
        <v>1</v>
      </c>
      <c r="K13" s="441">
        <v>11</v>
      </c>
      <c r="L13" s="441">
        <v>2</v>
      </c>
      <c r="M13" s="441">
        <v>1</v>
      </c>
      <c r="N13" s="441">
        <v>1</v>
      </c>
      <c r="O13" s="441">
        <v>0</v>
      </c>
      <c r="P13" s="441">
        <v>1</v>
      </c>
      <c r="Q13" s="441">
        <v>0</v>
      </c>
      <c r="R13" s="441">
        <v>0</v>
      </c>
      <c r="S13" s="441">
        <v>10</v>
      </c>
      <c r="T13" s="441">
        <v>0</v>
      </c>
      <c r="U13" s="442"/>
      <c r="V13" s="447"/>
    </row>
    <row r="14" spans="1:255" s="444" customFormat="1" ht="21.75" customHeight="1">
      <c r="A14" s="437">
        <v>10</v>
      </c>
      <c r="B14" s="449" t="s">
        <v>47</v>
      </c>
      <c r="C14" s="439">
        <v>5204</v>
      </c>
      <c r="D14" s="440">
        <v>17</v>
      </c>
      <c r="E14" s="441">
        <v>0</v>
      </c>
      <c r="F14" s="441">
        <v>1</v>
      </c>
      <c r="G14" s="441">
        <v>0</v>
      </c>
      <c r="H14" s="441">
        <v>0</v>
      </c>
      <c r="I14" s="441">
        <v>0</v>
      </c>
      <c r="J14" s="441">
        <v>0</v>
      </c>
      <c r="K14" s="441">
        <v>9</v>
      </c>
      <c r="L14" s="441">
        <v>0</v>
      </c>
      <c r="M14" s="441">
        <v>2</v>
      </c>
      <c r="N14" s="441">
        <v>0</v>
      </c>
      <c r="O14" s="441">
        <v>0</v>
      </c>
      <c r="P14" s="441">
        <v>0</v>
      </c>
      <c r="Q14" s="441">
        <v>0</v>
      </c>
      <c r="R14" s="441">
        <v>0</v>
      </c>
      <c r="S14" s="441">
        <v>5</v>
      </c>
      <c r="T14" s="441">
        <v>0</v>
      </c>
      <c r="U14" s="442"/>
    </row>
    <row r="15" spans="1:255" s="444" customFormat="1" ht="25.15" customHeight="1">
      <c r="A15" s="450" t="s">
        <v>48</v>
      </c>
      <c r="B15" s="451"/>
      <c r="C15" s="452">
        <v>79759</v>
      </c>
      <c r="D15" s="453">
        <v>276</v>
      </c>
      <c r="E15" s="454">
        <v>11</v>
      </c>
      <c r="F15" s="455">
        <v>41</v>
      </c>
      <c r="G15" s="455">
        <v>0</v>
      </c>
      <c r="H15" s="455">
        <v>4</v>
      </c>
      <c r="I15" s="455"/>
      <c r="J15" s="455">
        <v>8</v>
      </c>
      <c r="K15" s="455">
        <v>87</v>
      </c>
      <c r="L15" s="455">
        <v>12</v>
      </c>
      <c r="M15" s="455">
        <v>10</v>
      </c>
      <c r="N15" s="455">
        <v>1</v>
      </c>
      <c r="O15" s="455">
        <v>0</v>
      </c>
      <c r="P15" s="455">
        <v>2</v>
      </c>
      <c r="Q15" s="456">
        <v>0</v>
      </c>
      <c r="R15" s="457">
        <v>8</v>
      </c>
      <c r="S15" s="458">
        <v>92</v>
      </c>
      <c r="T15" s="459">
        <v>3</v>
      </c>
      <c r="U15" s="460">
        <f t="shared" ref="J15:U15" si="0">SUM(U5:U14)</f>
        <v>0</v>
      </c>
    </row>
    <row r="16" spans="1:255" s="463" customFormat="1" ht="25.15" customHeight="1">
      <c r="A16" s="437">
        <v>11</v>
      </c>
      <c r="B16" s="461" t="s">
        <v>156</v>
      </c>
      <c r="C16" s="462">
        <v>36472</v>
      </c>
      <c r="D16" s="440">
        <v>76</v>
      </c>
      <c r="E16" s="441">
        <v>5</v>
      </c>
      <c r="F16" s="441">
        <v>14</v>
      </c>
      <c r="G16" s="441">
        <v>0</v>
      </c>
      <c r="H16" s="441">
        <v>0</v>
      </c>
      <c r="I16" s="441">
        <v>0</v>
      </c>
      <c r="J16" s="441">
        <v>2</v>
      </c>
      <c r="K16" s="441">
        <v>23</v>
      </c>
      <c r="L16" s="441">
        <v>4</v>
      </c>
      <c r="M16" s="441">
        <v>5</v>
      </c>
      <c r="N16" s="441">
        <v>1</v>
      </c>
      <c r="O16" s="441">
        <v>0</v>
      </c>
      <c r="P16" s="441">
        <v>0</v>
      </c>
      <c r="Q16" s="441">
        <v>0</v>
      </c>
      <c r="R16" s="441">
        <v>5</v>
      </c>
      <c r="S16" s="441">
        <v>17</v>
      </c>
      <c r="T16" s="441">
        <v>5</v>
      </c>
      <c r="U16" s="442"/>
    </row>
    <row r="17" spans="1:256" s="467" customFormat="1" ht="28.5" customHeight="1">
      <c r="A17" s="464" t="s">
        <v>189</v>
      </c>
      <c r="B17" s="464"/>
      <c r="C17" s="452">
        <v>116231</v>
      </c>
      <c r="D17" s="465">
        <v>352</v>
      </c>
      <c r="E17" s="454">
        <v>16</v>
      </c>
      <c r="F17" s="455">
        <v>55</v>
      </c>
      <c r="G17" s="455">
        <v>0</v>
      </c>
      <c r="H17" s="455">
        <v>4</v>
      </c>
      <c r="I17" s="455"/>
      <c r="J17" s="455">
        <v>10</v>
      </c>
      <c r="K17" s="455">
        <v>110</v>
      </c>
      <c r="L17" s="455">
        <v>16</v>
      </c>
      <c r="M17" s="455">
        <v>15</v>
      </c>
      <c r="N17" s="455">
        <v>2</v>
      </c>
      <c r="O17" s="455">
        <v>0</v>
      </c>
      <c r="P17" s="455">
        <v>2</v>
      </c>
      <c r="Q17" s="466">
        <v>0</v>
      </c>
      <c r="R17" s="457">
        <v>13</v>
      </c>
      <c r="S17" s="458">
        <v>109</v>
      </c>
      <c r="T17" s="459">
        <v>8</v>
      </c>
      <c r="U17" s="460">
        <f>SUM(U15:U16)</f>
        <v>0</v>
      </c>
    </row>
    <row r="18" spans="1:256" s="463" customFormat="1" ht="33.75" customHeight="1">
      <c r="A18" s="468" t="s">
        <v>157</v>
      </c>
      <c r="B18" s="468"/>
      <c r="C18" s="468"/>
      <c r="D18" s="469">
        <v>1</v>
      </c>
      <c r="E18" s="470">
        <v>4.5454545454545456E-2</v>
      </c>
      <c r="F18" s="471">
        <v>0.15625</v>
      </c>
      <c r="G18" s="471">
        <v>0</v>
      </c>
      <c r="H18" s="471">
        <v>1.1363636363636364E-2</v>
      </c>
      <c r="I18" s="471">
        <v>0</v>
      </c>
      <c r="J18" s="471">
        <v>2.8409090909090908E-2</v>
      </c>
      <c r="K18" s="471">
        <v>0.3125</v>
      </c>
      <c r="L18" s="471">
        <v>4.5454545454545456E-2</v>
      </c>
      <c r="M18" s="471">
        <v>4.261363636363636E-2</v>
      </c>
      <c r="N18" s="471">
        <v>5.681818181818182E-3</v>
      </c>
      <c r="O18" s="471">
        <v>0</v>
      </c>
      <c r="P18" s="471">
        <v>5.681818181818182E-3</v>
      </c>
      <c r="Q18" s="472">
        <v>0</v>
      </c>
      <c r="R18" s="471">
        <v>3.6931818181818184E-2</v>
      </c>
      <c r="S18" s="473">
        <v>0.30965909090909088</v>
      </c>
      <c r="T18" s="474">
        <v>2.2727272727272728E-2</v>
      </c>
      <c r="U18" s="470">
        <f t="shared" ref="E18:U18" si="1">SUM(U$17/$D$17)*1</f>
        <v>0</v>
      </c>
    </row>
    <row r="19" spans="1:256" s="481" customFormat="1" ht="51" customHeight="1" thickBot="1">
      <c r="A19" s="475" t="s">
        <v>190</v>
      </c>
      <c r="B19" s="475"/>
      <c r="C19" s="475"/>
      <c r="D19" s="476">
        <v>521.49942786347879</v>
      </c>
      <c r="E19" s="476">
        <v>23.704519448339941</v>
      </c>
      <c r="F19" s="476">
        <v>81.484285603668553</v>
      </c>
      <c r="G19" s="476">
        <v>0</v>
      </c>
      <c r="H19" s="476">
        <v>5.9261298620849852</v>
      </c>
      <c r="I19" s="476">
        <v>0</v>
      </c>
      <c r="J19" s="476">
        <v>14.815324655212466</v>
      </c>
      <c r="K19" s="476">
        <v>162.96857120733711</v>
      </c>
      <c r="L19" s="476">
        <v>23.704519448339941</v>
      </c>
      <c r="M19" s="476">
        <v>22.222986982818696</v>
      </c>
      <c r="N19" s="476">
        <v>2.9630649310424926</v>
      </c>
      <c r="O19" s="476">
        <v>0</v>
      </c>
      <c r="P19" s="476">
        <v>2.9630649310424926</v>
      </c>
      <c r="Q19" s="477">
        <v>0</v>
      </c>
      <c r="R19" s="478">
        <v>19.259922051776204</v>
      </c>
      <c r="S19" s="479">
        <v>161.48703874181587</v>
      </c>
      <c r="T19" s="480">
        <v>11.85225972416997</v>
      </c>
      <c r="U19" s="481">
        <f t="shared" ref="E19:BP19" si="2">(U17/$C17*100000)*1.722</f>
        <v>0</v>
      </c>
      <c r="V19" s="482">
        <f t="shared" si="2"/>
        <v>0</v>
      </c>
      <c r="W19" s="483">
        <f t="shared" si="2"/>
        <v>0</v>
      </c>
      <c r="X19" s="483">
        <f t="shared" si="2"/>
        <v>0</v>
      </c>
      <c r="Y19" s="483">
        <f t="shared" si="2"/>
        <v>0</v>
      </c>
      <c r="Z19" s="483">
        <f t="shared" si="2"/>
        <v>0</v>
      </c>
      <c r="AA19" s="483">
        <f t="shared" si="2"/>
        <v>0</v>
      </c>
      <c r="AB19" s="483">
        <f t="shared" si="2"/>
        <v>0</v>
      </c>
      <c r="AC19" s="483">
        <f t="shared" si="2"/>
        <v>0</v>
      </c>
      <c r="AD19" s="483">
        <f t="shared" si="2"/>
        <v>0</v>
      </c>
      <c r="AE19" s="483">
        <f t="shared" si="2"/>
        <v>0</v>
      </c>
      <c r="AF19" s="483">
        <f t="shared" si="2"/>
        <v>0</v>
      </c>
      <c r="AG19" s="483">
        <f t="shared" si="2"/>
        <v>0</v>
      </c>
      <c r="AH19" s="483">
        <f t="shared" si="2"/>
        <v>0</v>
      </c>
      <c r="AI19" s="483">
        <f t="shared" si="2"/>
        <v>0</v>
      </c>
      <c r="AJ19" s="483">
        <f t="shared" si="2"/>
        <v>0</v>
      </c>
      <c r="AK19" s="483">
        <f t="shared" si="2"/>
        <v>0</v>
      </c>
      <c r="AL19" s="483">
        <f t="shared" si="2"/>
        <v>0</v>
      </c>
      <c r="AM19" s="483">
        <f t="shared" si="2"/>
        <v>0</v>
      </c>
      <c r="AN19" s="483">
        <f t="shared" si="2"/>
        <v>0</v>
      </c>
      <c r="AO19" s="483">
        <f t="shared" si="2"/>
        <v>0</v>
      </c>
      <c r="AP19" s="483">
        <f t="shared" si="2"/>
        <v>0</v>
      </c>
      <c r="AQ19" s="483">
        <f t="shared" si="2"/>
        <v>0</v>
      </c>
      <c r="AR19" s="483">
        <f t="shared" si="2"/>
        <v>0</v>
      </c>
      <c r="AS19" s="483">
        <f t="shared" si="2"/>
        <v>0</v>
      </c>
      <c r="AT19" s="483">
        <f t="shared" si="2"/>
        <v>0</v>
      </c>
      <c r="AU19" s="483">
        <f t="shared" si="2"/>
        <v>0</v>
      </c>
      <c r="AV19" s="483">
        <f t="shared" si="2"/>
        <v>0</v>
      </c>
      <c r="AW19" s="483">
        <f t="shared" si="2"/>
        <v>0</v>
      </c>
      <c r="AX19" s="483">
        <f t="shared" si="2"/>
        <v>0</v>
      </c>
      <c r="AY19" s="483">
        <f t="shared" si="2"/>
        <v>0</v>
      </c>
      <c r="AZ19" s="483">
        <f t="shared" si="2"/>
        <v>0</v>
      </c>
      <c r="BA19" s="483">
        <f t="shared" si="2"/>
        <v>0</v>
      </c>
      <c r="BB19" s="483">
        <f t="shared" si="2"/>
        <v>0</v>
      </c>
      <c r="BC19" s="483">
        <f t="shared" si="2"/>
        <v>0</v>
      </c>
      <c r="BD19" s="483">
        <f t="shared" si="2"/>
        <v>0</v>
      </c>
      <c r="BE19" s="483">
        <f t="shared" si="2"/>
        <v>0</v>
      </c>
      <c r="BF19" s="483">
        <f t="shared" si="2"/>
        <v>0</v>
      </c>
      <c r="BG19" s="483">
        <f t="shared" si="2"/>
        <v>0</v>
      </c>
      <c r="BH19" s="483">
        <f t="shared" si="2"/>
        <v>0</v>
      </c>
      <c r="BI19" s="483">
        <f t="shared" si="2"/>
        <v>0</v>
      </c>
      <c r="BJ19" s="483">
        <f t="shared" si="2"/>
        <v>0</v>
      </c>
      <c r="BK19" s="483">
        <f t="shared" si="2"/>
        <v>0</v>
      </c>
      <c r="BL19" s="483">
        <f t="shared" si="2"/>
        <v>0</v>
      </c>
      <c r="BM19" s="483">
        <f t="shared" si="2"/>
        <v>0</v>
      </c>
      <c r="BN19" s="483">
        <f t="shared" si="2"/>
        <v>0</v>
      </c>
      <c r="BO19" s="483">
        <f t="shared" si="2"/>
        <v>0</v>
      </c>
      <c r="BP19" s="483">
        <f t="shared" si="2"/>
        <v>0</v>
      </c>
      <c r="BQ19" s="483">
        <f t="shared" ref="BQ19:EB19" si="3">(BQ17/$C17*100000)*1.722</f>
        <v>0</v>
      </c>
      <c r="BR19" s="483">
        <f t="shared" si="3"/>
        <v>0</v>
      </c>
      <c r="BS19" s="483">
        <f t="shared" si="3"/>
        <v>0</v>
      </c>
      <c r="BT19" s="483">
        <f t="shared" si="3"/>
        <v>0</v>
      </c>
      <c r="BU19" s="483">
        <f t="shared" si="3"/>
        <v>0</v>
      </c>
      <c r="BV19" s="483">
        <f t="shared" si="3"/>
        <v>0</v>
      </c>
      <c r="BW19" s="483">
        <f t="shared" si="3"/>
        <v>0</v>
      </c>
      <c r="BX19" s="483">
        <f t="shared" si="3"/>
        <v>0</v>
      </c>
      <c r="BY19" s="483">
        <f t="shared" si="3"/>
        <v>0</v>
      </c>
      <c r="BZ19" s="483">
        <f t="shared" si="3"/>
        <v>0</v>
      </c>
      <c r="CA19" s="483">
        <f t="shared" si="3"/>
        <v>0</v>
      </c>
      <c r="CB19" s="483">
        <f t="shared" si="3"/>
        <v>0</v>
      </c>
      <c r="CC19" s="483">
        <f t="shared" si="3"/>
        <v>0</v>
      </c>
      <c r="CD19" s="483">
        <f t="shared" si="3"/>
        <v>0</v>
      </c>
      <c r="CE19" s="483">
        <f t="shared" si="3"/>
        <v>0</v>
      </c>
      <c r="CF19" s="483">
        <f t="shared" si="3"/>
        <v>0</v>
      </c>
      <c r="CG19" s="483">
        <f t="shared" si="3"/>
        <v>0</v>
      </c>
      <c r="CH19" s="483">
        <f t="shared" si="3"/>
        <v>0</v>
      </c>
      <c r="CI19" s="483">
        <f t="shared" si="3"/>
        <v>0</v>
      </c>
      <c r="CJ19" s="483">
        <f t="shared" si="3"/>
        <v>0</v>
      </c>
      <c r="CK19" s="483">
        <f t="shared" si="3"/>
        <v>0</v>
      </c>
      <c r="CL19" s="483">
        <f t="shared" si="3"/>
        <v>0</v>
      </c>
      <c r="CM19" s="483">
        <f t="shared" si="3"/>
        <v>0</v>
      </c>
      <c r="CN19" s="483">
        <f t="shared" si="3"/>
        <v>0</v>
      </c>
      <c r="CO19" s="483">
        <f t="shared" si="3"/>
        <v>0</v>
      </c>
      <c r="CP19" s="483">
        <f t="shared" si="3"/>
        <v>0</v>
      </c>
      <c r="CQ19" s="483">
        <f t="shared" si="3"/>
        <v>0</v>
      </c>
      <c r="CR19" s="483">
        <f t="shared" si="3"/>
        <v>0</v>
      </c>
      <c r="CS19" s="483">
        <f t="shared" si="3"/>
        <v>0</v>
      </c>
      <c r="CT19" s="483">
        <f t="shared" si="3"/>
        <v>0</v>
      </c>
      <c r="CU19" s="483">
        <f t="shared" si="3"/>
        <v>0</v>
      </c>
      <c r="CV19" s="483">
        <f t="shared" si="3"/>
        <v>0</v>
      </c>
      <c r="CW19" s="483">
        <f t="shared" si="3"/>
        <v>0</v>
      </c>
      <c r="CX19" s="483">
        <f t="shared" si="3"/>
        <v>0</v>
      </c>
      <c r="CY19" s="483">
        <f t="shared" si="3"/>
        <v>0</v>
      </c>
      <c r="CZ19" s="483">
        <f t="shared" si="3"/>
        <v>0</v>
      </c>
      <c r="DA19" s="483">
        <f t="shared" si="3"/>
        <v>0</v>
      </c>
      <c r="DB19" s="483">
        <f t="shared" si="3"/>
        <v>0</v>
      </c>
      <c r="DC19" s="483">
        <f t="shared" si="3"/>
        <v>0</v>
      </c>
      <c r="DD19" s="483">
        <f t="shared" si="3"/>
        <v>0</v>
      </c>
      <c r="DE19" s="483">
        <f t="shared" si="3"/>
        <v>0</v>
      </c>
      <c r="DF19" s="483">
        <f t="shared" si="3"/>
        <v>0</v>
      </c>
      <c r="DG19" s="483">
        <f t="shared" si="3"/>
        <v>0</v>
      </c>
      <c r="DH19" s="483">
        <f t="shared" si="3"/>
        <v>0</v>
      </c>
      <c r="DI19" s="483">
        <f t="shared" si="3"/>
        <v>0</v>
      </c>
      <c r="DJ19" s="483">
        <f t="shared" si="3"/>
        <v>0</v>
      </c>
      <c r="DK19" s="483">
        <f t="shared" si="3"/>
        <v>0</v>
      </c>
      <c r="DL19" s="483">
        <f t="shared" si="3"/>
        <v>0</v>
      </c>
      <c r="DM19" s="483">
        <f t="shared" si="3"/>
        <v>0</v>
      </c>
      <c r="DN19" s="483">
        <f t="shared" si="3"/>
        <v>0</v>
      </c>
      <c r="DO19" s="483">
        <f t="shared" si="3"/>
        <v>0</v>
      </c>
      <c r="DP19" s="483">
        <f t="shared" si="3"/>
        <v>0</v>
      </c>
      <c r="DQ19" s="483">
        <f t="shared" si="3"/>
        <v>0</v>
      </c>
      <c r="DR19" s="483">
        <f t="shared" si="3"/>
        <v>0</v>
      </c>
      <c r="DS19" s="483">
        <f t="shared" si="3"/>
        <v>0</v>
      </c>
      <c r="DT19" s="483">
        <f t="shared" si="3"/>
        <v>0</v>
      </c>
      <c r="DU19" s="483">
        <f t="shared" si="3"/>
        <v>0</v>
      </c>
      <c r="DV19" s="483">
        <f t="shared" si="3"/>
        <v>0</v>
      </c>
      <c r="DW19" s="483">
        <f t="shared" si="3"/>
        <v>0</v>
      </c>
      <c r="DX19" s="483">
        <f t="shared" si="3"/>
        <v>0</v>
      </c>
      <c r="DY19" s="483">
        <f t="shared" si="3"/>
        <v>0</v>
      </c>
      <c r="DZ19" s="483">
        <f t="shared" si="3"/>
        <v>0</v>
      </c>
      <c r="EA19" s="483">
        <f t="shared" si="3"/>
        <v>0</v>
      </c>
      <c r="EB19" s="483">
        <f t="shared" si="3"/>
        <v>0</v>
      </c>
      <c r="EC19" s="483">
        <f t="shared" ref="EC19:GN19" si="4">(EC17/$C17*100000)*1.722</f>
        <v>0</v>
      </c>
      <c r="ED19" s="483">
        <f t="shared" si="4"/>
        <v>0</v>
      </c>
      <c r="EE19" s="483">
        <f t="shared" si="4"/>
        <v>0</v>
      </c>
      <c r="EF19" s="483">
        <f t="shared" si="4"/>
        <v>0</v>
      </c>
      <c r="EG19" s="483">
        <f t="shared" si="4"/>
        <v>0</v>
      </c>
      <c r="EH19" s="483">
        <f t="shared" si="4"/>
        <v>0</v>
      </c>
      <c r="EI19" s="483">
        <f t="shared" si="4"/>
        <v>0</v>
      </c>
      <c r="EJ19" s="483">
        <f t="shared" si="4"/>
        <v>0</v>
      </c>
      <c r="EK19" s="483">
        <f t="shared" si="4"/>
        <v>0</v>
      </c>
      <c r="EL19" s="483">
        <f t="shared" si="4"/>
        <v>0</v>
      </c>
      <c r="EM19" s="483">
        <f t="shared" si="4"/>
        <v>0</v>
      </c>
      <c r="EN19" s="483">
        <f t="shared" si="4"/>
        <v>0</v>
      </c>
      <c r="EO19" s="483">
        <f t="shared" si="4"/>
        <v>0</v>
      </c>
      <c r="EP19" s="483">
        <f t="shared" si="4"/>
        <v>0</v>
      </c>
      <c r="EQ19" s="483">
        <f t="shared" si="4"/>
        <v>0</v>
      </c>
      <c r="ER19" s="483">
        <f t="shared" si="4"/>
        <v>0</v>
      </c>
      <c r="ES19" s="483">
        <f t="shared" si="4"/>
        <v>0</v>
      </c>
      <c r="ET19" s="483">
        <f t="shared" si="4"/>
        <v>0</v>
      </c>
      <c r="EU19" s="483">
        <f t="shared" si="4"/>
        <v>0</v>
      </c>
      <c r="EV19" s="483">
        <f t="shared" si="4"/>
        <v>0</v>
      </c>
      <c r="EW19" s="483">
        <f t="shared" si="4"/>
        <v>0</v>
      </c>
      <c r="EX19" s="483">
        <f t="shared" si="4"/>
        <v>0</v>
      </c>
      <c r="EY19" s="483">
        <f t="shared" si="4"/>
        <v>0</v>
      </c>
      <c r="EZ19" s="483">
        <f t="shared" si="4"/>
        <v>0</v>
      </c>
      <c r="FA19" s="483">
        <f t="shared" si="4"/>
        <v>0</v>
      </c>
      <c r="FB19" s="483">
        <f t="shared" si="4"/>
        <v>0</v>
      </c>
      <c r="FC19" s="483">
        <f t="shared" si="4"/>
        <v>0</v>
      </c>
      <c r="FD19" s="483">
        <f t="shared" si="4"/>
        <v>0</v>
      </c>
      <c r="FE19" s="483">
        <f t="shared" si="4"/>
        <v>0</v>
      </c>
      <c r="FF19" s="483">
        <f t="shared" si="4"/>
        <v>0</v>
      </c>
      <c r="FG19" s="483">
        <f t="shared" si="4"/>
        <v>0</v>
      </c>
      <c r="FH19" s="483">
        <f t="shared" si="4"/>
        <v>0</v>
      </c>
      <c r="FI19" s="483">
        <f t="shared" si="4"/>
        <v>0</v>
      </c>
      <c r="FJ19" s="483">
        <f t="shared" si="4"/>
        <v>0</v>
      </c>
      <c r="FK19" s="483">
        <f t="shared" si="4"/>
        <v>0</v>
      </c>
      <c r="FL19" s="483">
        <f t="shared" si="4"/>
        <v>0</v>
      </c>
      <c r="FM19" s="483">
        <f t="shared" si="4"/>
        <v>0</v>
      </c>
      <c r="FN19" s="483">
        <f t="shared" si="4"/>
        <v>0</v>
      </c>
      <c r="FO19" s="483">
        <f t="shared" si="4"/>
        <v>0</v>
      </c>
      <c r="FP19" s="483">
        <f t="shared" si="4"/>
        <v>0</v>
      </c>
      <c r="FQ19" s="483">
        <f t="shared" si="4"/>
        <v>0</v>
      </c>
      <c r="FR19" s="483">
        <f t="shared" si="4"/>
        <v>0</v>
      </c>
      <c r="FS19" s="483">
        <f t="shared" si="4"/>
        <v>0</v>
      </c>
      <c r="FT19" s="483">
        <f t="shared" si="4"/>
        <v>0</v>
      </c>
      <c r="FU19" s="483">
        <f t="shared" si="4"/>
        <v>0</v>
      </c>
      <c r="FV19" s="483">
        <f t="shared" si="4"/>
        <v>0</v>
      </c>
      <c r="FW19" s="483">
        <f t="shared" si="4"/>
        <v>0</v>
      </c>
      <c r="FX19" s="483">
        <f t="shared" si="4"/>
        <v>0</v>
      </c>
      <c r="FY19" s="483">
        <f t="shared" si="4"/>
        <v>0</v>
      </c>
      <c r="FZ19" s="483">
        <f t="shared" si="4"/>
        <v>0</v>
      </c>
      <c r="GA19" s="483">
        <f t="shared" si="4"/>
        <v>0</v>
      </c>
      <c r="GB19" s="483">
        <f t="shared" si="4"/>
        <v>0</v>
      </c>
      <c r="GC19" s="483">
        <f t="shared" si="4"/>
        <v>0</v>
      </c>
      <c r="GD19" s="483">
        <f t="shared" si="4"/>
        <v>0</v>
      </c>
      <c r="GE19" s="483">
        <f t="shared" si="4"/>
        <v>0</v>
      </c>
      <c r="GF19" s="483">
        <f t="shared" si="4"/>
        <v>0</v>
      </c>
      <c r="GG19" s="483">
        <f t="shared" si="4"/>
        <v>0</v>
      </c>
      <c r="GH19" s="483">
        <f t="shared" si="4"/>
        <v>0</v>
      </c>
      <c r="GI19" s="483">
        <f t="shared" si="4"/>
        <v>0</v>
      </c>
      <c r="GJ19" s="483">
        <f t="shared" si="4"/>
        <v>0</v>
      </c>
      <c r="GK19" s="483">
        <f t="shared" si="4"/>
        <v>0</v>
      </c>
      <c r="GL19" s="483">
        <f t="shared" si="4"/>
        <v>0</v>
      </c>
      <c r="GM19" s="483">
        <f t="shared" si="4"/>
        <v>0</v>
      </c>
      <c r="GN19" s="483">
        <f t="shared" si="4"/>
        <v>0</v>
      </c>
      <c r="GO19" s="483">
        <f t="shared" ref="GO19:IZ19" si="5">(GO17/$C17*100000)*1.722</f>
        <v>0</v>
      </c>
      <c r="GP19" s="483">
        <f t="shared" si="5"/>
        <v>0</v>
      </c>
      <c r="GQ19" s="483">
        <f t="shared" si="5"/>
        <v>0</v>
      </c>
      <c r="GR19" s="483">
        <f t="shared" si="5"/>
        <v>0</v>
      </c>
      <c r="GS19" s="483">
        <f t="shared" si="5"/>
        <v>0</v>
      </c>
      <c r="GT19" s="483">
        <f t="shared" si="5"/>
        <v>0</v>
      </c>
      <c r="GU19" s="483">
        <f t="shared" si="5"/>
        <v>0</v>
      </c>
      <c r="GV19" s="483">
        <f t="shared" si="5"/>
        <v>0</v>
      </c>
      <c r="GW19" s="483">
        <f t="shared" si="5"/>
        <v>0</v>
      </c>
      <c r="GX19" s="483">
        <f t="shared" si="5"/>
        <v>0</v>
      </c>
      <c r="GY19" s="483">
        <f t="shared" si="5"/>
        <v>0</v>
      </c>
      <c r="GZ19" s="483">
        <f t="shared" si="5"/>
        <v>0</v>
      </c>
      <c r="HA19" s="483">
        <f t="shared" si="5"/>
        <v>0</v>
      </c>
      <c r="HB19" s="483">
        <f t="shared" si="5"/>
        <v>0</v>
      </c>
      <c r="HC19" s="483">
        <f t="shared" si="5"/>
        <v>0</v>
      </c>
      <c r="HD19" s="483">
        <f t="shared" si="5"/>
        <v>0</v>
      </c>
      <c r="HE19" s="483">
        <f t="shared" si="5"/>
        <v>0</v>
      </c>
      <c r="HF19" s="483">
        <f t="shared" si="5"/>
        <v>0</v>
      </c>
      <c r="HG19" s="483">
        <f t="shared" si="5"/>
        <v>0</v>
      </c>
      <c r="HH19" s="483">
        <f t="shared" si="5"/>
        <v>0</v>
      </c>
      <c r="HI19" s="483">
        <f t="shared" si="5"/>
        <v>0</v>
      </c>
      <c r="HJ19" s="483">
        <f t="shared" si="5"/>
        <v>0</v>
      </c>
      <c r="HK19" s="483">
        <f t="shared" si="5"/>
        <v>0</v>
      </c>
      <c r="HL19" s="483">
        <f t="shared" si="5"/>
        <v>0</v>
      </c>
      <c r="HM19" s="483">
        <f t="shared" si="5"/>
        <v>0</v>
      </c>
      <c r="HN19" s="483">
        <f t="shared" si="5"/>
        <v>0</v>
      </c>
      <c r="HO19" s="483">
        <f t="shared" si="5"/>
        <v>0</v>
      </c>
      <c r="HP19" s="483">
        <f t="shared" si="5"/>
        <v>0</v>
      </c>
      <c r="HQ19" s="483">
        <f t="shared" si="5"/>
        <v>0</v>
      </c>
      <c r="HR19" s="483">
        <f t="shared" si="5"/>
        <v>0</v>
      </c>
      <c r="HS19" s="483">
        <f t="shared" si="5"/>
        <v>0</v>
      </c>
      <c r="HT19" s="483">
        <f t="shared" si="5"/>
        <v>0</v>
      </c>
      <c r="HU19" s="483">
        <f t="shared" si="5"/>
        <v>0</v>
      </c>
      <c r="HV19" s="483">
        <f t="shared" si="5"/>
        <v>0</v>
      </c>
      <c r="HW19" s="483">
        <f t="shared" si="5"/>
        <v>0</v>
      </c>
      <c r="HX19" s="483">
        <f t="shared" si="5"/>
        <v>0</v>
      </c>
      <c r="HY19" s="483">
        <f t="shared" si="5"/>
        <v>0</v>
      </c>
      <c r="HZ19" s="483">
        <f t="shared" si="5"/>
        <v>0</v>
      </c>
      <c r="IA19" s="483">
        <f t="shared" si="5"/>
        <v>0</v>
      </c>
      <c r="IB19" s="483">
        <f t="shared" si="5"/>
        <v>0</v>
      </c>
      <c r="IC19" s="483">
        <f t="shared" si="5"/>
        <v>0</v>
      </c>
      <c r="ID19" s="483">
        <f t="shared" si="5"/>
        <v>0</v>
      </c>
      <c r="IE19" s="483">
        <f t="shared" si="5"/>
        <v>0</v>
      </c>
      <c r="IF19" s="483">
        <f t="shared" si="5"/>
        <v>0</v>
      </c>
      <c r="IG19" s="483">
        <f t="shared" si="5"/>
        <v>0</v>
      </c>
      <c r="IH19" s="483">
        <f t="shared" si="5"/>
        <v>0</v>
      </c>
      <c r="II19" s="483">
        <f t="shared" si="5"/>
        <v>0</v>
      </c>
      <c r="IJ19" s="483">
        <f t="shared" si="5"/>
        <v>0</v>
      </c>
      <c r="IK19" s="483">
        <f t="shared" si="5"/>
        <v>0</v>
      </c>
      <c r="IL19" s="483">
        <f t="shared" si="5"/>
        <v>0</v>
      </c>
      <c r="IM19" s="483">
        <f t="shared" si="5"/>
        <v>0</v>
      </c>
      <c r="IN19" s="483">
        <f t="shared" si="5"/>
        <v>0</v>
      </c>
      <c r="IO19" s="483">
        <f t="shared" si="5"/>
        <v>0</v>
      </c>
      <c r="IP19" s="483">
        <f t="shared" si="5"/>
        <v>0</v>
      </c>
      <c r="IQ19" s="483">
        <f t="shared" si="5"/>
        <v>0</v>
      </c>
      <c r="IR19" s="483">
        <f t="shared" si="5"/>
        <v>0</v>
      </c>
      <c r="IS19" s="483">
        <f t="shared" si="5"/>
        <v>0</v>
      </c>
      <c r="IT19" s="483">
        <f t="shared" si="5"/>
        <v>0</v>
      </c>
      <c r="IU19" s="483">
        <f t="shared" si="5"/>
        <v>0</v>
      </c>
    </row>
    <row r="20" spans="1:256" s="492" customFormat="1" ht="26.25" customHeight="1" thickBot="1">
      <c r="A20" s="484" t="s">
        <v>191</v>
      </c>
      <c r="B20" s="485"/>
      <c r="C20" s="486"/>
      <c r="D20" s="487">
        <v>520.06365339698675</v>
      </c>
      <c r="E20" s="487">
        <v>23.572290238956906</v>
      </c>
      <c r="F20" s="487">
        <v>70.716870716870716</v>
      </c>
      <c r="G20" s="487">
        <v>0</v>
      </c>
      <c r="H20" s="487">
        <v>0</v>
      </c>
      <c r="I20" s="487">
        <v>0</v>
      </c>
      <c r="J20" s="487">
        <v>17.679217679217679</v>
      </c>
      <c r="K20" s="487">
        <v>141.43374143374143</v>
      </c>
      <c r="L20" s="487">
        <v>20.625753959087291</v>
      </c>
      <c r="M20" s="487">
        <v>25.045558378891712</v>
      </c>
      <c r="N20" s="487">
        <v>0</v>
      </c>
      <c r="O20" s="487">
        <v>0</v>
      </c>
      <c r="P20" s="487">
        <v>7.3663406996740326</v>
      </c>
      <c r="Q20" s="488"/>
      <c r="R20" s="489">
        <v>26.518826518826518</v>
      </c>
      <c r="S20" s="490">
        <v>184.15851749185083</v>
      </c>
      <c r="T20" s="487"/>
      <c r="U20" s="487">
        <v>8.7945387378492015</v>
      </c>
      <c r="V20" s="491" t="e">
        <f t="shared" ref="V20:CG20" si="6">(W18/$C18*100000)*1.722</f>
        <v>#DIV/0!</v>
      </c>
      <c r="W20" s="491" t="e">
        <f t="shared" si="6"/>
        <v>#DIV/0!</v>
      </c>
      <c r="X20" s="491" t="e">
        <f t="shared" si="6"/>
        <v>#DIV/0!</v>
      </c>
      <c r="Y20" s="491" t="e">
        <f t="shared" si="6"/>
        <v>#DIV/0!</v>
      </c>
      <c r="Z20" s="491" t="e">
        <f t="shared" si="6"/>
        <v>#DIV/0!</v>
      </c>
      <c r="AA20" s="491" t="e">
        <f t="shared" si="6"/>
        <v>#DIV/0!</v>
      </c>
      <c r="AB20" s="491" t="e">
        <f t="shared" si="6"/>
        <v>#DIV/0!</v>
      </c>
      <c r="AC20" s="491" t="e">
        <f t="shared" si="6"/>
        <v>#DIV/0!</v>
      </c>
      <c r="AD20" s="491" t="e">
        <f t="shared" si="6"/>
        <v>#DIV/0!</v>
      </c>
      <c r="AE20" s="491" t="e">
        <f t="shared" si="6"/>
        <v>#DIV/0!</v>
      </c>
      <c r="AF20" s="491" t="e">
        <f t="shared" si="6"/>
        <v>#DIV/0!</v>
      </c>
      <c r="AG20" s="491" t="e">
        <f t="shared" si="6"/>
        <v>#DIV/0!</v>
      </c>
      <c r="AH20" s="491" t="e">
        <f t="shared" si="6"/>
        <v>#DIV/0!</v>
      </c>
      <c r="AI20" s="491" t="e">
        <f t="shared" si="6"/>
        <v>#DIV/0!</v>
      </c>
      <c r="AJ20" s="491" t="e">
        <f t="shared" si="6"/>
        <v>#DIV/0!</v>
      </c>
      <c r="AK20" s="491" t="e">
        <f t="shared" si="6"/>
        <v>#DIV/0!</v>
      </c>
      <c r="AL20" s="491" t="e">
        <f t="shared" si="6"/>
        <v>#DIV/0!</v>
      </c>
      <c r="AM20" s="491" t="e">
        <f t="shared" si="6"/>
        <v>#DIV/0!</v>
      </c>
      <c r="AN20" s="491" t="e">
        <f t="shared" si="6"/>
        <v>#DIV/0!</v>
      </c>
      <c r="AO20" s="491" t="e">
        <f t="shared" si="6"/>
        <v>#DIV/0!</v>
      </c>
      <c r="AP20" s="491" t="e">
        <f t="shared" si="6"/>
        <v>#DIV/0!</v>
      </c>
      <c r="AQ20" s="491" t="e">
        <f t="shared" si="6"/>
        <v>#DIV/0!</v>
      </c>
      <c r="AR20" s="491" t="e">
        <f t="shared" si="6"/>
        <v>#DIV/0!</v>
      </c>
      <c r="AS20" s="491" t="e">
        <f t="shared" si="6"/>
        <v>#DIV/0!</v>
      </c>
      <c r="AT20" s="491" t="e">
        <f t="shared" si="6"/>
        <v>#DIV/0!</v>
      </c>
      <c r="AU20" s="491" t="e">
        <f t="shared" si="6"/>
        <v>#DIV/0!</v>
      </c>
      <c r="AV20" s="491" t="e">
        <f t="shared" si="6"/>
        <v>#DIV/0!</v>
      </c>
      <c r="AW20" s="491" t="e">
        <f t="shared" si="6"/>
        <v>#DIV/0!</v>
      </c>
      <c r="AX20" s="491" t="e">
        <f t="shared" si="6"/>
        <v>#DIV/0!</v>
      </c>
      <c r="AY20" s="491" t="e">
        <f t="shared" si="6"/>
        <v>#DIV/0!</v>
      </c>
      <c r="AZ20" s="491" t="e">
        <f t="shared" si="6"/>
        <v>#DIV/0!</v>
      </c>
      <c r="BA20" s="491" t="e">
        <f t="shared" si="6"/>
        <v>#DIV/0!</v>
      </c>
      <c r="BB20" s="491" t="e">
        <f t="shared" si="6"/>
        <v>#DIV/0!</v>
      </c>
      <c r="BC20" s="491" t="e">
        <f t="shared" si="6"/>
        <v>#DIV/0!</v>
      </c>
      <c r="BD20" s="491" t="e">
        <f t="shared" si="6"/>
        <v>#DIV/0!</v>
      </c>
      <c r="BE20" s="491" t="e">
        <f t="shared" si="6"/>
        <v>#DIV/0!</v>
      </c>
      <c r="BF20" s="491" t="e">
        <f t="shared" si="6"/>
        <v>#DIV/0!</v>
      </c>
      <c r="BG20" s="491" t="e">
        <f t="shared" si="6"/>
        <v>#DIV/0!</v>
      </c>
      <c r="BH20" s="491" t="e">
        <f t="shared" si="6"/>
        <v>#DIV/0!</v>
      </c>
      <c r="BI20" s="491" t="e">
        <f t="shared" si="6"/>
        <v>#DIV/0!</v>
      </c>
      <c r="BJ20" s="491" t="e">
        <f t="shared" si="6"/>
        <v>#DIV/0!</v>
      </c>
      <c r="BK20" s="491" t="e">
        <f t="shared" si="6"/>
        <v>#DIV/0!</v>
      </c>
      <c r="BL20" s="491" t="e">
        <f t="shared" si="6"/>
        <v>#DIV/0!</v>
      </c>
      <c r="BM20" s="491" t="e">
        <f t="shared" si="6"/>
        <v>#DIV/0!</v>
      </c>
      <c r="BN20" s="491" t="e">
        <f t="shared" si="6"/>
        <v>#DIV/0!</v>
      </c>
      <c r="BO20" s="491" t="e">
        <f t="shared" si="6"/>
        <v>#DIV/0!</v>
      </c>
      <c r="BP20" s="491" t="e">
        <f t="shared" si="6"/>
        <v>#DIV/0!</v>
      </c>
      <c r="BQ20" s="491" t="e">
        <f t="shared" si="6"/>
        <v>#DIV/0!</v>
      </c>
      <c r="BR20" s="491" t="e">
        <f t="shared" si="6"/>
        <v>#DIV/0!</v>
      </c>
      <c r="BS20" s="491" t="e">
        <f t="shared" si="6"/>
        <v>#DIV/0!</v>
      </c>
      <c r="BT20" s="491" t="e">
        <f t="shared" si="6"/>
        <v>#DIV/0!</v>
      </c>
      <c r="BU20" s="491" t="e">
        <f t="shared" si="6"/>
        <v>#DIV/0!</v>
      </c>
      <c r="BV20" s="491" t="e">
        <f t="shared" si="6"/>
        <v>#DIV/0!</v>
      </c>
      <c r="BW20" s="491" t="e">
        <f t="shared" si="6"/>
        <v>#DIV/0!</v>
      </c>
      <c r="BX20" s="491" t="e">
        <f t="shared" si="6"/>
        <v>#DIV/0!</v>
      </c>
      <c r="BY20" s="491" t="e">
        <f t="shared" si="6"/>
        <v>#DIV/0!</v>
      </c>
      <c r="BZ20" s="491" t="e">
        <f t="shared" si="6"/>
        <v>#DIV/0!</v>
      </c>
      <c r="CA20" s="491" t="e">
        <f t="shared" si="6"/>
        <v>#DIV/0!</v>
      </c>
      <c r="CB20" s="491" t="e">
        <f t="shared" si="6"/>
        <v>#DIV/0!</v>
      </c>
      <c r="CC20" s="491" t="e">
        <f t="shared" si="6"/>
        <v>#DIV/0!</v>
      </c>
      <c r="CD20" s="491" t="e">
        <f t="shared" si="6"/>
        <v>#DIV/0!</v>
      </c>
      <c r="CE20" s="491" t="e">
        <f t="shared" si="6"/>
        <v>#DIV/0!</v>
      </c>
      <c r="CF20" s="491" t="e">
        <f t="shared" si="6"/>
        <v>#DIV/0!</v>
      </c>
      <c r="CG20" s="491" t="e">
        <f t="shared" si="6"/>
        <v>#DIV/0!</v>
      </c>
      <c r="CH20" s="491" t="e">
        <f t="shared" ref="CH20:ES20" si="7">(CI18/$C18*100000)*1.722</f>
        <v>#DIV/0!</v>
      </c>
      <c r="CI20" s="491" t="e">
        <f t="shared" si="7"/>
        <v>#DIV/0!</v>
      </c>
      <c r="CJ20" s="491" t="e">
        <f t="shared" si="7"/>
        <v>#DIV/0!</v>
      </c>
      <c r="CK20" s="491" t="e">
        <f t="shared" si="7"/>
        <v>#DIV/0!</v>
      </c>
      <c r="CL20" s="491" t="e">
        <f t="shared" si="7"/>
        <v>#DIV/0!</v>
      </c>
      <c r="CM20" s="491" t="e">
        <f t="shared" si="7"/>
        <v>#DIV/0!</v>
      </c>
      <c r="CN20" s="491" t="e">
        <f t="shared" si="7"/>
        <v>#DIV/0!</v>
      </c>
      <c r="CO20" s="491" t="e">
        <f t="shared" si="7"/>
        <v>#DIV/0!</v>
      </c>
      <c r="CP20" s="491" t="e">
        <f t="shared" si="7"/>
        <v>#DIV/0!</v>
      </c>
      <c r="CQ20" s="491" t="e">
        <f t="shared" si="7"/>
        <v>#DIV/0!</v>
      </c>
      <c r="CR20" s="491" t="e">
        <f t="shared" si="7"/>
        <v>#DIV/0!</v>
      </c>
      <c r="CS20" s="491" t="e">
        <f t="shared" si="7"/>
        <v>#DIV/0!</v>
      </c>
      <c r="CT20" s="491" t="e">
        <f t="shared" si="7"/>
        <v>#DIV/0!</v>
      </c>
      <c r="CU20" s="491" t="e">
        <f t="shared" si="7"/>
        <v>#DIV/0!</v>
      </c>
      <c r="CV20" s="491" t="e">
        <f t="shared" si="7"/>
        <v>#DIV/0!</v>
      </c>
      <c r="CW20" s="491" t="e">
        <f t="shared" si="7"/>
        <v>#DIV/0!</v>
      </c>
      <c r="CX20" s="491" t="e">
        <f t="shared" si="7"/>
        <v>#DIV/0!</v>
      </c>
      <c r="CY20" s="491" t="e">
        <f t="shared" si="7"/>
        <v>#DIV/0!</v>
      </c>
      <c r="CZ20" s="491" t="e">
        <f t="shared" si="7"/>
        <v>#DIV/0!</v>
      </c>
      <c r="DA20" s="491" t="e">
        <f t="shared" si="7"/>
        <v>#DIV/0!</v>
      </c>
      <c r="DB20" s="491" t="e">
        <f t="shared" si="7"/>
        <v>#DIV/0!</v>
      </c>
      <c r="DC20" s="491" t="e">
        <f t="shared" si="7"/>
        <v>#DIV/0!</v>
      </c>
      <c r="DD20" s="491" t="e">
        <f t="shared" si="7"/>
        <v>#DIV/0!</v>
      </c>
      <c r="DE20" s="491" t="e">
        <f t="shared" si="7"/>
        <v>#DIV/0!</v>
      </c>
      <c r="DF20" s="491" t="e">
        <f t="shared" si="7"/>
        <v>#DIV/0!</v>
      </c>
      <c r="DG20" s="491" t="e">
        <f t="shared" si="7"/>
        <v>#DIV/0!</v>
      </c>
      <c r="DH20" s="491" t="e">
        <f t="shared" si="7"/>
        <v>#DIV/0!</v>
      </c>
      <c r="DI20" s="491" t="e">
        <f t="shared" si="7"/>
        <v>#DIV/0!</v>
      </c>
      <c r="DJ20" s="491" t="e">
        <f t="shared" si="7"/>
        <v>#DIV/0!</v>
      </c>
      <c r="DK20" s="491" t="e">
        <f t="shared" si="7"/>
        <v>#DIV/0!</v>
      </c>
      <c r="DL20" s="491" t="e">
        <f t="shared" si="7"/>
        <v>#DIV/0!</v>
      </c>
      <c r="DM20" s="491" t="e">
        <f t="shared" si="7"/>
        <v>#DIV/0!</v>
      </c>
      <c r="DN20" s="491" t="e">
        <f t="shared" si="7"/>
        <v>#DIV/0!</v>
      </c>
      <c r="DO20" s="491" t="e">
        <f t="shared" si="7"/>
        <v>#DIV/0!</v>
      </c>
      <c r="DP20" s="491" t="e">
        <f t="shared" si="7"/>
        <v>#DIV/0!</v>
      </c>
      <c r="DQ20" s="491" t="e">
        <f t="shared" si="7"/>
        <v>#DIV/0!</v>
      </c>
      <c r="DR20" s="491" t="e">
        <f t="shared" si="7"/>
        <v>#DIV/0!</v>
      </c>
      <c r="DS20" s="491" t="e">
        <f t="shared" si="7"/>
        <v>#DIV/0!</v>
      </c>
      <c r="DT20" s="491" t="e">
        <f t="shared" si="7"/>
        <v>#DIV/0!</v>
      </c>
      <c r="DU20" s="491" t="e">
        <f t="shared" si="7"/>
        <v>#DIV/0!</v>
      </c>
      <c r="DV20" s="491" t="e">
        <f t="shared" si="7"/>
        <v>#DIV/0!</v>
      </c>
      <c r="DW20" s="491" t="e">
        <f t="shared" si="7"/>
        <v>#DIV/0!</v>
      </c>
      <c r="DX20" s="491" t="e">
        <f t="shared" si="7"/>
        <v>#DIV/0!</v>
      </c>
      <c r="DY20" s="491" t="e">
        <f t="shared" si="7"/>
        <v>#DIV/0!</v>
      </c>
      <c r="DZ20" s="491" t="e">
        <f t="shared" si="7"/>
        <v>#DIV/0!</v>
      </c>
      <c r="EA20" s="491" t="e">
        <f t="shared" si="7"/>
        <v>#DIV/0!</v>
      </c>
      <c r="EB20" s="491" t="e">
        <f t="shared" si="7"/>
        <v>#DIV/0!</v>
      </c>
      <c r="EC20" s="491" t="e">
        <f t="shared" si="7"/>
        <v>#DIV/0!</v>
      </c>
      <c r="ED20" s="491" t="e">
        <f t="shared" si="7"/>
        <v>#DIV/0!</v>
      </c>
      <c r="EE20" s="491" t="e">
        <f t="shared" si="7"/>
        <v>#DIV/0!</v>
      </c>
      <c r="EF20" s="491" t="e">
        <f t="shared" si="7"/>
        <v>#DIV/0!</v>
      </c>
      <c r="EG20" s="491" t="e">
        <f t="shared" si="7"/>
        <v>#DIV/0!</v>
      </c>
      <c r="EH20" s="491" t="e">
        <f t="shared" si="7"/>
        <v>#DIV/0!</v>
      </c>
      <c r="EI20" s="491" t="e">
        <f t="shared" si="7"/>
        <v>#DIV/0!</v>
      </c>
      <c r="EJ20" s="491" t="e">
        <f t="shared" si="7"/>
        <v>#DIV/0!</v>
      </c>
      <c r="EK20" s="491" t="e">
        <f t="shared" si="7"/>
        <v>#DIV/0!</v>
      </c>
      <c r="EL20" s="491" t="e">
        <f t="shared" si="7"/>
        <v>#DIV/0!</v>
      </c>
      <c r="EM20" s="491" t="e">
        <f t="shared" si="7"/>
        <v>#DIV/0!</v>
      </c>
      <c r="EN20" s="491" t="e">
        <f t="shared" si="7"/>
        <v>#DIV/0!</v>
      </c>
      <c r="EO20" s="491" t="e">
        <f t="shared" si="7"/>
        <v>#DIV/0!</v>
      </c>
      <c r="EP20" s="491" t="e">
        <f t="shared" si="7"/>
        <v>#DIV/0!</v>
      </c>
      <c r="EQ20" s="491" t="e">
        <f t="shared" si="7"/>
        <v>#DIV/0!</v>
      </c>
      <c r="ER20" s="491" t="e">
        <f t="shared" si="7"/>
        <v>#DIV/0!</v>
      </c>
      <c r="ES20" s="491" t="e">
        <f t="shared" si="7"/>
        <v>#DIV/0!</v>
      </c>
      <c r="ET20" s="491" t="e">
        <f t="shared" ref="ET20:HE20" si="8">(EU18/$C18*100000)*1.722</f>
        <v>#DIV/0!</v>
      </c>
      <c r="EU20" s="491" t="e">
        <f t="shared" si="8"/>
        <v>#DIV/0!</v>
      </c>
      <c r="EV20" s="491" t="e">
        <f t="shared" si="8"/>
        <v>#DIV/0!</v>
      </c>
      <c r="EW20" s="491" t="e">
        <f t="shared" si="8"/>
        <v>#DIV/0!</v>
      </c>
      <c r="EX20" s="491" t="e">
        <f t="shared" si="8"/>
        <v>#DIV/0!</v>
      </c>
      <c r="EY20" s="491" t="e">
        <f t="shared" si="8"/>
        <v>#DIV/0!</v>
      </c>
      <c r="EZ20" s="491" t="e">
        <f t="shared" si="8"/>
        <v>#DIV/0!</v>
      </c>
      <c r="FA20" s="491" t="e">
        <f t="shared" si="8"/>
        <v>#DIV/0!</v>
      </c>
      <c r="FB20" s="491" t="e">
        <f t="shared" si="8"/>
        <v>#DIV/0!</v>
      </c>
      <c r="FC20" s="491" t="e">
        <f t="shared" si="8"/>
        <v>#DIV/0!</v>
      </c>
      <c r="FD20" s="491" t="e">
        <f t="shared" si="8"/>
        <v>#DIV/0!</v>
      </c>
      <c r="FE20" s="491" t="e">
        <f t="shared" si="8"/>
        <v>#DIV/0!</v>
      </c>
      <c r="FF20" s="491" t="e">
        <f t="shared" si="8"/>
        <v>#DIV/0!</v>
      </c>
      <c r="FG20" s="491" t="e">
        <f t="shared" si="8"/>
        <v>#DIV/0!</v>
      </c>
      <c r="FH20" s="491" t="e">
        <f t="shared" si="8"/>
        <v>#DIV/0!</v>
      </c>
      <c r="FI20" s="491" t="e">
        <f t="shared" si="8"/>
        <v>#DIV/0!</v>
      </c>
      <c r="FJ20" s="491" t="e">
        <f t="shared" si="8"/>
        <v>#DIV/0!</v>
      </c>
      <c r="FK20" s="491" t="e">
        <f t="shared" si="8"/>
        <v>#DIV/0!</v>
      </c>
      <c r="FL20" s="491" t="e">
        <f t="shared" si="8"/>
        <v>#DIV/0!</v>
      </c>
      <c r="FM20" s="491" t="e">
        <f t="shared" si="8"/>
        <v>#DIV/0!</v>
      </c>
      <c r="FN20" s="491" t="e">
        <f t="shared" si="8"/>
        <v>#DIV/0!</v>
      </c>
      <c r="FO20" s="491" t="e">
        <f t="shared" si="8"/>
        <v>#DIV/0!</v>
      </c>
      <c r="FP20" s="491" t="e">
        <f t="shared" si="8"/>
        <v>#DIV/0!</v>
      </c>
      <c r="FQ20" s="491" t="e">
        <f t="shared" si="8"/>
        <v>#DIV/0!</v>
      </c>
      <c r="FR20" s="491" t="e">
        <f t="shared" si="8"/>
        <v>#DIV/0!</v>
      </c>
      <c r="FS20" s="491" t="e">
        <f t="shared" si="8"/>
        <v>#DIV/0!</v>
      </c>
      <c r="FT20" s="491" t="e">
        <f t="shared" si="8"/>
        <v>#DIV/0!</v>
      </c>
      <c r="FU20" s="491" t="e">
        <f t="shared" si="8"/>
        <v>#DIV/0!</v>
      </c>
      <c r="FV20" s="491" t="e">
        <f t="shared" si="8"/>
        <v>#DIV/0!</v>
      </c>
      <c r="FW20" s="491" t="e">
        <f t="shared" si="8"/>
        <v>#DIV/0!</v>
      </c>
      <c r="FX20" s="491" t="e">
        <f t="shared" si="8"/>
        <v>#DIV/0!</v>
      </c>
      <c r="FY20" s="491" t="e">
        <f t="shared" si="8"/>
        <v>#DIV/0!</v>
      </c>
      <c r="FZ20" s="491" t="e">
        <f t="shared" si="8"/>
        <v>#DIV/0!</v>
      </c>
      <c r="GA20" s="491" t="e">
        <f t="shared" si="8"/>
        <v>#DIV/0!</v>
      </c>
      <c r="GB20" s="491" t="e">
        <f t="shared" si="8"/>
        <v>#DIV/0!</v>
      </c>
      <c r="GC20" s="491" t="e">
        <f t="shared" si="8"/>
        <v>#DIV/0!</v>
      </c>
      <c r="GD20" s="491" t="e">
        <f t="shared" si="8"/>
        <v>#DIV/0!</v>
      </c>
      <c r="GE20" s="491" t="e">
        <f t="shared" si="8"/>
        <v>#DIV/0!</v>
      </c>
      <c r="GF20" s="491" t="e">
        <f t="shared" si="8"/>
        <v>#DIV/0!</v>
      </c>
      <c r="GG20" s="491" t="e">
        <f t="shared" si="8"/>
        <v>#DIV/0!</v>
      </c>
      <c r="GH20" s="491" t="e">
        <f t="shared" si="8"/>
        <v>#DIV/0!</v>
      </c>
      <c r="GI20" s="491" t="e">
        <f t="shared" si="8"/>
        <v>#DIV/0!</v>
      </c>
      <c r="GJ20" s="491" t="e">
        <f t="shared" si="8"/>
        <v>#DIV/0!</v>
      </c>
      <c r="GK20" s="491" t="e">
        <f t="shared" si="8"/>
        <v>#DIV/0!</v>
      </c>
      <c r="GL20" s="491" t="e">
        <f t="shared" si="8"/>
        <v>#DIV/0!</v>
      </c>
      <c r="GM20" s="491" t="e">
        <f t="shared" si="8"/>
        <v>#DIV/0!</v>
      </c>
      <c r="GN20" s="491" t="e">
        <f t="shared" si="8"/>
        <v>#DIV/0!</v>
      </c>
      <c r="GO20" s="491" t="e">
        <f t="shared" si="8"/>
        <v>#DIV/0!</v>
      </c>
      <c r="GP20" s="491" t="e">
        <f t="shared" si="8"/>
        <v>#DIV/0!</v>
      </c>
      <c r="GQ20" s="491" t="e">
        <f t="shared" si="8"/>
        <v>#DIV/0!</v>
      </c>
      <c r="GR20" s="491" t="e">
        <f t="shared" si="8"/>
        <v>#DIV/0!</v>
      </c>
      <c r="GS20" s="491" t="e">
        <f t="shared" si="8"/>
        <v>#DIV/0!</v>
      </c>
      <c r="GT20" s="491" t="e">
        <f t="shared" si="8"/>
        <v>#DIV/0!</v>
      </c>
      <c r="GU20" s="491" t="e">
        <f t="shared" si="8"/>
        <v>#DIV/0!</v>
      </c>
      <c r="GV20" s="491" t="e">
        <f t="shared" si="8"/>
        <v>#DIV/0!</v>
      </c>
      <c r="GW20" s="491" t="e">
        <f t="shared" si="8"/>
        <v>#DIV/0!</v>
      </c>
      <c r="GX20" s="491" t="e">
        <f t="shared" si="8"/>
        <v>#DIV/0!</v>
      </c>
      <c r="GY20" s="491" t="e">
        <f t="shared" si="8"/>
        <v>#DIV/0!</v>
      </c>
      <c r="GZ20" s="491" t="e">
        <f t="shared" si="8"/>
        <v>#DIV/0!</v>
      </c>
      <c r="HA20" s="491" t="e">
        <f t="shared" si="8"/>
        <v>#DIV/0!</v>
      </c>
      <c r="HB20" s="491" t="e">
        <f t="shared" si="8"/>
        <v>#DIV/0!</v>
      </c>
      <c r="HC20" s="491" t="e">
        <f t="shared" si="8"/>
        <v>#DIV/0!</v>
      </c>
      <c r="HD20" s="491" t="e">
        <f t="shared" si="8"/>
        <v>#DIV/0!</v>
      </c>
      <c r="HE20" s="491" t="e">
        <f t="shared" si="8"/>
        <v>#DIV/0!</v>
      </c>
      <c r="HF20" s="491" t="e">
        <f t="shared" ref="HF20:IT20" si="9">(HG18/$C18*100000)*1.722</f>
        <v>#DIV/0!</v>
      </c>
      <c r="HG20" s="491" t="e">
        <f t="shared" si="9"/>
        <v>#DIV/0!</v>
      </c>
      <c r="HH20" s="491" t="e">
        <f t="shared" si="9"/>
        <v>#DIV/0!</v>
      </c>
      <c r="HI20" s="491" t="e">
        <f t="shared" si="9"/>
        <v>#DIV/0!</v>
      </c>
      <c r="HJ20" s="491" t="e">
        <f t="shared" si="9"/>
        <v>#DIV/0!</v>
      </c>
      <c r="HK20" s="491" t="e">
        <f t="shared" si="9"/>
        <v>#DIV/0!</v>
      </c>
      <c r="HL20" s="491" t="e">
        <f t="shared" si="9"/>
        <v>#DIV/0!</v>
      </c>
      <c r="HM20" s="491" t="e">
        <f t="shared" si="9"/>
        <v>#DIV/0!</v>
      </c>
      <c r="HN20" s="491" t="e">
        <f t="shared" si="9"/>
        <v>#DIV/0!</v>
      </c>
      <c r="HO20" s="491" t="e">
        <f t="shared" si="9"/>
        <v>#DIV/0!</v>
      </c>
      <c r="HP20" s="491" t="e">
        <f t="shared" si="9"/>
        <v>#DIV/0!</v>
      </c>
      <c r="HQ20" s="491" t="e">
        <f t="shared" si="9"/>
        <v>#DIV/0!</v>
      </c>
      <c r="HR20" s="491" t="e">
        <f t="shared" si="9"/>
        <v>#DIV/0!</v>
      </c>
      <c r="HS20" s="491" t="e">
        <f t="shared" si="9"/>
        <v>#DIV/0!</v>
      </c>
      <c r="HT20" s="491" t="e">
        <f t="shared" si="9"/>
        <v>#DIV/0!</v>
      </c>
      <c r="HU20" s="491" t="e">
        <f t="shared" si="9"/>
        <v>#DIV/0!</v>
      </c>
      <c r="HV20" s="491" t="e">
        <f t="shared" si="9"/>
        <v>#DIV/0!</v>
      </c>
      <c r="HW20" s="491" t="e">
        <f t="shared" si="9"/>
        <v>#DIV/0!</v>
      </c>
      <c r="HX20" s="491" t="e">
        <f t="shared" si="9"/>
        <v>#DIV/0!</v>
      </c>
      <c r="HY20" s="491" t="e">
        <f t="shared" si="9"/>
        <v>#DIV/0!</v>
      </c>
      <c r="HZ20" s="491" t="e">
        <f t="shared" si="9"/>
        <v>#DIV/0!</v>
      </c>
      <c r="IA20" s="491" t="e">
        <f t="shared" si="9"/>
        <v>#DIV/0!</v>
      </c>
      <c r="IB20" s="491" t="e">
        <f t="shared" si="9"/>
        <v>#DIV/0!</v>
      </c>
      <c r="IC20" s="491" t="e">
        <f t="shared" si="9"/>
        <v>#DIV/0!</v>
      </c>
      <c r="ID20" s="491" t="e">
        <f t="shared" si="9"/>
        <v>#DIV/0!</v>
      </c>
      <c r="IE20" s="491" t="e">
        <f t="shared" si="9"/>
        <v>#DIV/0!</v>
      </c>
      <c r="IF20" s="491" t="e">
        <f t="shared" si="9"/>
        <v>#DIV/0!</v>
      </c>
      <c r="IG20" s="491" t="e">
        <f t="shared" si="9"/>
        <v>#DIV/0!</v>
      </c>
      <c r="IH20" s="491" t="e">
        <f t="shared" si="9"/>
        <v>#DIV/0!</v>
      </c>
      <c r="II20" s="491" t="e">
        <f t="shared" si="9"/>
        <v>#DIV/0!</v>
      </c>
      <c r="IJ20" s="491" t="e">
        <f t="shared" si="9"/>
        <v>#DIV/0!</v>
      </c>
      <c r="IK20" s="491" t="e">
        <f t="shared" si="9"/>
        <v>#DIV/0!</v>
      </c>
      <c r="IL20" s="491" t="e">
        <f t="shared" si="9"/>
        <v>#DIV/0!</v>
      </c>
      <c r="IM20" s="491" t="e">
        <f t="shared" si="9"/>
        <v>#DIV/0!</v>
      </c>
      <c r="IN20" s="491" t="e">
        <f t="shared" si="9"/>
        <v>#DIV/0!</v>
      </c>
      <c r="IO20" s="491" t="e">
        <f t="shared" si="9"/>
        <v>#DIV/0!</v>
      </c>
      <c r="IP20" s="491" t="e">
        <f t="shared" si="9"/>
        <v>#DIV/0!</v>
      </c>
      <c r="IQ20" s="491" t="e">
        <f t="shared" si="9"/>
        <v>#DIV/0!</v>
      </c>
      <c r="IR20" s="491" t="e">
        <f t="shared" si="9"/>
        <v>#DIV/0!</v>
      </c>
      <c r="IS20" s="491" t="e">
        <f t="shared" si="9"/>
        <v>#DIV/0!</v>
      </c>
      <c r="IT20" s="491" t="e">
        <f t="shared" si="9"/>
        <v>#DIV/0!</v>
      </c>
    </row>
    <row r="21" spans="1:256" s="444" customFormat="1" ht="20.25" customHeight="1">
      <c r="A21" s="493" t="s">
        <v>192</v>
      </c>
      <c r="B21" s="493"/>
      <c r="C21" s="494"/>
      <c r="D21" s="495">
        <v>2.7607667967444183E-3</v>
      </c>
      <c r="E21" s="495">
        <v>5.6095189751441676E-3</v>
      </c>
      <c r="F21" s="495">
        <v>0.15226090715901952</v>
      </c>
      <c r="G21" s="495"/>
      <c r="H21" s="495"/>
      <c r="I21" s="495"/>
      <c r="J21" s="495">
        <v>-0.16199206752071293</v>
      </c>
      <c r="K21" s="495">
        <v>0.15226090715901952</v>
      </c>
      <c r="L21" s="495">
        <v>0.14926802168587927</v>
      </c>
      <c r="M21" s="495">
        <v>-0.11269748325722562</v>
      </c>
      <c r="N21" s="495"/>
      <c r="O21" s="495"/>
      <c r="P21" s="495">
        <v>-0.59775619240994238</v>
      </c>
      <c r="Q21" s="495"/>
      <c r="R21" s="495">
        <v>-0.2737264585179513</v>
      </c>
      <c r="S21" s="495">
        <v>-0.12310849945367419</v>
      </c>
      <c r="T21" s="495"/>
      <c r="U21" s="496">
        <v>250</v>
      </c>
      <c r="V21" s="496">
        <v>13</v>
      </c>
      <c r="W21" s="496"/>
      <c r="X21" s="496"/>
      <c r="Y21" s="496"/>
      <c r="Z21" s="496"/>
      <c r="AA21" s="496"/>
      <c r="AB21" s="496"/>
      <c r="AC21" s="496"/>
      <c r="AD21" s="496"/>
      <c r="AE21" s="496"/>
      <c r="AF21" s="496"/>
      <c r="AG21" s="496"/>
      <c r="AH21" s="496"/>
      <c r="AI21" s="496"/>
      <c r="AJ21" s="496"/>
      <c r="AK21" s="496"/>
      <c r="AL21" s="496"/>
      <c r="AM21" s="496"/>
      <c r="AN21" s="496"/>
      <c r="AO21" s="496"/>
      <c r="AP21" s="496"/>
      <c r="AQ21" s="496"/>
      <c r="AR21" s="496"/>
      <c r="AS21" s="496"/>
      <c r="AT21" s="496"/>
      <c r="AU21" s="496"/>
      <c r="AV21" s="496"/>
      <c r="AW21" s="496"/>
      <c r="AX21" s="496"/>
      <c r="AY21" s="496"/>
      <c r="AZ21" s="496"/>
      <c r="BA21" s="496"/>
      <c r="BB21" s="496"/>
      <c r="BC21" s="496"/>
      <c r="BD21" s="496"/>
      <c r="BE21" s="496"/>
      <c r="BF21" s="496"/>
      <c r="BG21" s="496"/>
      <c r="BH21" s="496"/>
      <c r="BI21" s="496"/>
      <c r="BJ21" s="496"/>
      <c r="BK21" s="496"/>
      <c r="BL21" s="496"/>
      <c r="BM21" s="496"/>
      <c r="BN21" s="496"/>
      <c r="BO21" s="496"/>
      <c r="BP21" s="496"/>
      <c r="BQ21" s="496"/>
      <c r="BR21" s="496"/>
      <c r="BS21" s="496"/>
      <c r="BT21" s="496"/>
      <c r="BU21" s="496"/>
      <c r="BV21" s="496"/>
      <c r="BW21" s="496"/>
      <c r="BX21" s="496"/>
      <c r="BY21" s="496"/>
      <c r="BZ21" s="496"/>
      <c r="CA21" s="496"/>
      <c r="CB21" s="496"/>
      <c r="CC21" s="496"/>
      <c r="CD21" s="496"/>
      <c r="CE21" s="496"/>
      <c r="CF21" s="496"/>
      <c r="CG21" s="496"/>
      <c r="CH21" s="496"/>
      <c r="CI21" s="496"/>
      <c r="CJ21" s="496"/>
      <c r="CK21" s="496"/>
      <c r="CL21" s="496"/>
      <c r="CM21" s="496"/>
      <c r="CN21" s="496"/>
      <c r="CO21" s="496"/>
      <c r="CP21" s="496"/>
      <c r="CQ21" s="496"/>
      <c r="CR21" s="496"/>
      <c r="CS21" s="496"/>
      <c r="CT21" s="496"/>
      <c r="CU21" s="496"/>
      <c r="CV21" s="496"/>
      <c r="CW21" s="496"/>
      <c r="CX21" s="496"/>
      <c r="CY21" s="496"/>
      <c r="CZ21" s="496"/>
      <c r="DA21" s="496"/>
      <c r="DB21" s="496"/>
      <c r="DC21" s="496"/>
      <c r="DD21" s="496"/>
      <c r="DE21" s="496"/>
      <c r="DF21" s="496"/>
      <c r="DG21" s="496"/>
      <c r="DH21" s="496"/>
      <c r="DI21" s="496"/>
      <c r="DJ21" s="496"/>
      <c r="DK21" s="496"/>
      <c r="DL21" s="496"/>
      <c r="DM21" s="496"/>
      <c r="DN21" s="496"/>
      <c r="DO21" s="496"/>
      <c r="DP21" s="496"/>
      <c r="DQ21" s="496"/>
      <c r="DR21" s="496"/>
      <c r="DS21" s="496"/>
      <c r="DT21" s="496"/>
      <c r="DU21" s="496"/>
      <c r="DV21" s="496"/>
      <c r="DW21" s="496"/>
      <c r="DX21" s="496"/>
      <c r="DY21" s="496"/>
      <c r="DZ21" s="496"/>
      <c r="EA21" s="496"/>
      <c r="EB21" s="496"/>
      <c r="EC21" s="496"/>
      <c r="ED21" s="496"/>
      <c r="EE21" s="496"/>
      <c r="EF21" s="496"/>
      <c r="EG21" s="496"/>
      <c r="EH21" s="496"/>
      <c r="EI21" s="496"/>
      <c r="EJ21" s="496"/>
      <c r="EK21" s="496"/>
      <c r="EL21" s="496"/>
      <c r="EM21" s="496"/>
      <c r="EN21" s="496"/>
      <c r="EO21" s="496"/>
      <c r="EP21" s="496"/>
      <c r="EQ21" s="496"/>
      <c r="ER21" s="496"/>
      <c r="ES21" s="496"/>
      <c r="ET21" s="496"/>
      <c r="EU21" s="496"/>
      <c r="EV21" s="496"/>
      <c r="EW21" s="496"/>
      <c r="EX21" s="496"/>
      <c r="EY21" s="496"/>
      <c r="EZ21" s="496"/>
      <c r="FA21" s="496"/>
      <c r="FB21" s="496"/>
      <c r="FC21" s="496"/>
      <c r="FD21" s="496"/>
      <c r="FE21" s="496"/>
      <c r="FF21" s="496"/>
      <c r="FG21" s="496"/>
      <c r="FH21" s="496"/>
      <c r="FI21" s="496"/>
      <c r="FJ21" s="496"/>
      <c r="FK21" s="496"/>
      <c r="FL21" s="496"/>
      <c r="FM21" s="496"/>
      <c r="FN21" s="496"/>
      <c r="FO21" s="496"/>
      <c r="FP21" s="496"/>
      <c r="FQ21" s="496"/>
      <c r="FR21" s="496"/>
      <c r="FS21" s="496"/>
      <c r="FT21" s="496"/>
      <c r="FU21" s="496"/>
      <c r="FV21" s="496"/>
      <c r="FW21" s="496"/>
      <c r="FX21" s="496"/>
      <c r="FY21" s="496"/>
      <c r="FZ21" s="496"/>
      <c r="GA21" s="496"/>
      <c r="GB21" s="496"/>
      <c r="GC21" s="496"/>
      <c r="GD21" s="496"/>
      <c r="GE21" s="496"/>
      <c r="GF21" s="496"/>
      <c r="GG21" s="496"/>
      <c r="GH21" s="496"/>
      <c r="GI21" s="496"/>
      <c r="GJ21" s="496"/>
      <c r="GK21" s="496"/>
      <c r="GL21" s="496"/>
      <c r="GM21" s="496"/>
      <c r="GN21" s="496"/>
      <c r="GO21" s="496"/>
      <c r="GP21" s="496"/>
      <c r="GQ21" s="496"/>
      <c r="GR21" s="496"/>
      <c r="GS21" s="496"/>
      <c r="GT21" s="496"/>
      <c r="GU21" s="496"/>
      <c r="GV21" s="496"/>
      <c r="GW21" s="496"/>
      <c r="GX21" s="496"/>
      <c r="GY21" s="496"/>
      <c r="GZ21" s="496"/>
      <c r="HA21" s="496"/>
      <c r="HB21" s="496"/>
      <c r="HC21" s="496"/>
      <c r="HD21" s="496"/>
      <c r="HE21" s="496"/>
      <c r="HF21" s="496"/>
      <c r="HG21" s="496"/>
      <c r="HH21" s="496"/>
      <c r="HI21" s="496"/>
      <c r="HJ21" s="496"/>
      <c r="HK21" s="496"/>
      <c r="HL21" s="496"/>
      <c r="HM21" s="496"/>
      <c r="HN21" s="496"/>
      <c r="HO21" s="496"/>
      <c r="HP21" s="496"/>
      <c r="HQ21" s="496"/>
      <c r="HR21" s="496"/>
      <c r="HS21" s="496"/>
      <c r="HT21" s="496"/>
      <c r="HU21" s="496"/>
      <c r="HV21" s="496"/>
      <c r="HW21" s="496"/>
      <c r="HX21" s="496"/>
      <c r="HY21" s="496"/>
      <c r="HZ21" s="496"/>
      <c r="IA21" s="496"/>
      <c r="IB21" s="496"/>
      <c r="IC21" s="496"/>
      <c r="ID21" s="496"/>
      <c r="IE21" s="496"/>
      <c r="IF21" s="496"/>
      <c r="IG21" s="496"/>
      <c r="IH21" s="496"/>
      <c r="II21" s="496"/>
      <c r="IJ21" s="496"/>
      <c r="IK21" s="496"/>
      <c r="IL21" s="496"/>
      <c r="IM21" s="496"/>
      <c r="IN21" s="496"/>
      <c r="IO21" s="496"/>
      <c r="IP21" s="496"/>
      <c r="IQ21" s="496"/>
      <c r="IR21" s="496"/>
      <c r="IS21" s="496"/>
      <c r="IT21" s="496"/>
      <c r="IU21" s="496"/>
      <c r="IV21" s="496"/>
    </row>
    <row r="22" spans="1:256" s="503" customFormat="1" ht="20.25" customHeight="1">
      <c r="A22" s="497" t="s">
        <v>193</v>
      </c>
      <c r="B22" s="498"/>
      <c r="C22" s="499"/>
      <c r="D22" s="500">
        <v>353</v>
      </c>
      <c r="E22" s="500">
        <v>16</v>
      </c>
      <c r="F22" s="500">
        <v>48</v>
      </c>
      <c r="G22" s="500">
        <v>0</v>
      </c>
      <c r="H22" s="500">
        <v>0</v>
      </c>
      <c r="I22" s="500"/>
      <c r="J22" s="500">
        <v>12</v>
      </c>
      <c r="K22" s="500">
        <v>96</v>
      </c>
      <c r="L22" s="500">
        <v>14</v>
      </c>
      <c r="M22" s="500">
        <v>17</v>
      </c>
      <c r="N22" s="500">
        <v>0</v>
      </c>
      <c r="O22" s="500">
        <v>0</v>
      </c>
      <c r="P22" s="500">
        <v>5</v>
      </c>
      <c r="Q22" s="500"/>
      <c r="R22" s="501">
        <v>18</v>
      </c>
      <c r="S22" s="502">
        <v>125</v>
      </c>
      <c r="U22" s="504"/>
    </row>
    <row r="23" spans="1:256" s="444" customFormat="1" ht="18" customHeight="1">
      <c r="A23" s="484" t="s">
        <v>194</v>
      </c>
      <c r="B23" s="485"/>
      <c r="C23" s="486"/>
      <c r="D23" s="487">
        <v>473.43933538754874</v>
      </c>
      <c r="E23" s="487">
        <v>17.589077475698403</v>
      </c>
      <c r="F23" s="487">
        <v>55.698745339711607</v>
      </c>
      <c r="G23" s="487">
        <v>0</v>
      </c>
      <c r="H23" s="487">
        <v>4.3972693689246007</v>
      </c>
      <c r="I23" s="487">
        <v>0</v>
      </c>
      <c r="J23" s="487">
        <v>7.3287822815410015</v>
      </c>
      <c r="K23" s="487">
        <v>136.31535043666264</v>
      </c>
      <c r="L23" s="487">
        <v>21.986346844623007</v>
      </c>
      <c r="M23" s="487">
        <v>19.054833932006606</v>
      </c>
      <c r="N23" s="487">
        <v>1.5</v>
      </c>
      <c r="O23" s="487">
        <v>4.4000000000000004</v>
      </c>
      <c r="P23" s="487">
        <v>7.3287822815410015</v>
      </c>
      <c r="Q23" s="487"/>
      <c r="R23" s="489">
        <v>17.589077475698403</v>
      </c>
      <c r="S23" s="490">
        <v>178.82228766960046</v>
      </c>
      <c r="U23" s="496" t="e">
        <f t="shared" ref="U23:CF23" si="10">(V19/U22-100%)</f>
        <v>#DIV/0!</v>
      </c>
      <c r="V23" s="496" t="e">
        <f t="shared" si="10"/>
        <v>#DIV/0!</v>
      </c>
      <c r="W23" s="496" t="e">
        <f t="shared" si="10"/>
        <v>#DIV/0!</v>
      </c>
      <c r="X23" s="496" t="e">
        <f t="shared" si="10"/>
        <v>#DIV/0!</v>
      </c>
      <c r="Y23" s="496" t="e">
        <f t="shared" si="10"/>
        <v>#DIV/0!</v>
      </c>
      <c r="Z23" s="496" t="e">
        <f t="shared" si="10"/>
        <v>#DIV/0!</v>
      </c>
      <c r="AA23" s="496" t="e">
        <f t="shared" si="10"/>
        <v>#DIV/0!</v>
      </c>
      <c r="AB23" s="496" t="e">
        <f t="shared" si="10"/>
        <v>#DIV/0!</v>
      </c>
      <c r="AC23" s="496" t="e">
        <f t="shared" si="10"/>
        <v>#DIV/0!</v>
      </c>
      <c r="AD23" s="496" t="e">
        <f t="shared" si="10"/>
        <v>#DIV/0!</v>
      </c>
      <c r="AE23" s="496" t="e">
        <f t="shared" si="10"/>
        <v>#DIV/0!</v>
      </c>
      <c r="AF23" s="496" t="e">
        <f t="shared" si="10"/>
        <v>#DIV/0!</v>
      </c>
      <c r="AG23" s="496" t="e">
        <f t="shared" si="10"/>
        <v>#DIV/0!</v>
      </c>
      <c r="AH23" s="496" t="e">
        <f t="shared" si="10"/>
        <v>#DIV/0!</v>
      </c>
      <c r="AI23" s="496" t="e">
        <f t="shared" si="10"/>
        <v>#DIV/0!</v>
      </c>
      <c r="AJ23" s="496" t="e">
        <f t="shared" si="10"/>
        <v>#DIV/0!</v>
      </c>
      <c r="AK23" s="496" t="e">
        <f t="shared" si="10"/>
        <v>#DIV/0!</v>
      </c>
      <c r="AL23" s="496" t="e">
        <f t="shared" si="10"/>
        <v>#DIV/0!</v>
      </c>
      <c r="AM23" s="496" t="e">
        <f t="shared" si="10"/>
        <v>#DIV/0!</v>
      </c>
      <c r="AN23" s="496" t="e">
        <f t="shared" si="10"/>
        <v>#DIV/0!</v>
      </c>
      <c r="AO23" s="496" t="e">
        <f t="shared" si="10"/>
        <v>#DIV/0!</v>
      </c>
      <c r="AP23" s="496" t="e">
        <f t="shared" si="10"/>
        <v>#DIV/0!</v>
      </c>
      <c r="AQ23" s="496" t="e">
        <f t="shared" si="10"/>
        <v>#DIV/0!</v>
      </c>
      <c r="AR23" s="496" t="e">
        <f t="shared" si="10"/>
        <v>#DIV/0!</v>
      </c>
      <c r="AS23" s="496" t="e">
        <f t="shared" si="10"/>
        <v>#DIV/0!</v>
      </c>
      <c r="AT23" s="496" t="e">
        <f t="shared" si="10"/>
        <v>#DIV/0!</v>
      </c>
      <c r="AU23" s="496" t="e">
        <f t="shared" si="10"/>
        <v>#DIV/0!</v>
      </c>
      <c r="AV23" s="496" t="e">
        <f t="shared" si="10"/>
        <v>#DIV/0!</v>
      </c>
      <c r="AW23" s="496" t="e">
        <f t="shared" si="10"/>
        <v>#DIV/0!</v>
      </c>
      <c r="AX23" s="496" t="e">
        <f t="shared" si="10"/>
        <v>#DIV/0!</v>
      </c>
      <c r="AY23" s="496" t="e">
        <f t="shared" si="10"/>
        <v>#DIV/0!</v>
      </c>
      <c r="AZ23" s="496" t="e">
        <f t="shared" si="10"/>
        <v>#DIV/0!</v>
      </c>
      <c r="BA23" s="496" t="e">
        <f t="shared" si="10"/>
        <v>#DIV/0!</v>
      </c>
      <c r="BB23" s="496" t="e">
        <f t="shared" si="10"/>
        <v>#DIV/0!</v>
      </c>
      <c r="BC23" s="496" t="e">
        <f t="shared" si="10"/>
        <v>#DIV/0!</v>
      </c>
      <c r="BD23" s="496" t="e">
        <f t="shared" si="10"/>
        <v>#DIV/0!</v>
      </c>
      <c r="BE23" s="496" t="e">
        <f t="shared" si="10"/>
        <v>#DIV/0!</v>
      </c>
      <c r="BF23" s="496" t="e">
        <f t="shared" si="10"/>
        <v>#DIV/0!</v>
      </c>
      <c r="BG23" s="496" t="e">
        <f t="shared" si="10"/>
        <v>#DIV/0!</v>
      </c>
      <c r="BH23" s="496" t="e">
        <f t="shared" si="10"/>
        <v>#DIV/0!</v>
      </c>
      <c r="BI23" s="496" t="e">
        <f t="shared" si="10"/>
        <v>#DIV/0!</v>
      </c>
      <c r="BJ23" s="496" t="e">
        <f t="shared" si="10"/>
        <v>#DIV/0!</v>
      </c>
      <c r="BK23" s="496" t="e">
        <f t="shared" si="10"/>
        <v>#DIV/0!</v>
      </c>
      <c r="BL23" s="496" t="e">
        <f t="shared" si="10"/>
        <v>#DIV/0!</v>
      </c>
      <c r="BM23" s="496" t="e">
        <f t="shared" si="10"/>
        <v>#DIV/0!</v>
      </c>
      <c r="BN23" s="496" t="e">
        <f t="shared" si="10"/>
        <v>#DIV/0!</v>
      </c>
      <c r="BO23" s="496" t="e">
        <f t="shared" si="10"/>
        <v>#DIV/0!</v>
      </c>
      <c r="BP23" s="496" t="e">
        <f t="shared" si="10"/>
        <v>#DIV/0!</v>
      </c>
      <c r="BQ23" s="496" t="e">
        <f t="shared" si="10"/>
        <v>#DIV/0!</v>
      </c>
      <c r="BR23" s="496" t="e">
        <f t="shared" si="10"/>
        <v>#DIV/0!</v>
      </c>
      <c r="BS23" s="496" t="e">
        <f t="shared" si="10"/>
        <v>#DIV/0!</v>
      </c>
      <c r="BT23" s="496" t="e">
        <f t="shared" si="10"/>
        <v>#DIV/0!</v>
      </c>
      <c r="BU23" s="496" t="e">
        <f t="shared" si="10"/>
        <v>#DIV/0!</v>
      </c>
      <c r="BV23" s="496" t="e">
        <f t="shared" si="10"/>
        <v>#DIV/0!</v>
      </c>
      <c r="BW23" s="496" t="e">
        <f t="shared" si="10"/>
        <v>#DIV/0!</v>
      </c>
      <c r="BX23" s="496" t="e">
        <f t="shared" si="10"/>
        <v>#DIV/0!</v>
      </c>
      <c r="BY23" s="496" t="e">
        <f t="shared" si="10"/>
        <v>#DIV/0!</v>
      </c>
      <c r="BZ23" s="496" t="e">
        <f t="shared" si="10"/>
        <v>#DIV/0!</v>
      </c>
      <c r="CA23" s="496" t="e">
        <f t="shared" si="10"/>
        <v>#DIV/0!</v>
      </c>
      <c r="CB23" s="496" t="e">
        <f t="shared" si="10"/>
        <v>#DIV/0!</v>
      </c>
      <c r="CC23" s="496" t="e">
        <f t="shared" si="10"/>
        <v>#DIV/0!</v>
      </c>
      <c r="CD23" s="496" t="e">
        <f t="shared" si="10"/>
        <v>#DIV/0!</v>
      </c>
      <c r="CE23" s="496" t="e">
        <f t="shared" si="10"/>
        <v>#DIV/0!</v>
      </c>
      <c r="CF23" s="496" t="e">
        <f t="shared" si="10"/>
        <v>#DIV/0!</v>
      </c>
      <c r="CG23" s="496" t="e">
        <f t="shared" ref="CG23:ER23" si="11">(CH19/CG22-100%)</f>
        <v>#DIV/0!</v>
      </c>
      <c r="CH23" s="496" t="e">
        <f t="shared" si="11"/>
        <v>#DIV/0!</v>
      </c>
      <c r="CI23" s="496" t="e">
        <f t="shared" si="11"/>
        <v>#DIV/0!</v>
      </c>
      <c r="CJ23" s="496" t="e">
        <f t="shared" si="11"/>
        <v>#DIV/0!</v>
      </c>
      <c r="CK23" s="496" t="e">
        <f t="shared" si="11"/>
        <v>#DIV/0!</v>
      </c>
      <c r="CL23" s="496" t="e">
        <f t="shared" si="11"/>
        <v>#DIV/0!</v>
      </c>
      <c r="CM23" s="496" t="e">
        <f t="shared" si="11"/>
        <v>#DIV/0!</v>
      </c>
      <c r="CN23" s="496" t="e">
        <f t="shared" si="11"/>
        <v>#DIV/0!</v>
      </c>
      <c r="CO23" s="496" t="e">
        <f t="shared" si="11"/>
        <v>#DIV/0!</v>
      </c>
      <c r="CP23" s="496" t="e">
        <f t="shared" si="11"/>
        <v>#DIV/0!</v>
      </c>
      <c r="CQ23" s="496" t="e">
        <f t="shared" si="11"/>
        <v>#DIV/0!</v>
      </c>
      <c r="CR23" s="496" t="e">
        <f t="shared" si="11"/>
        <v>#DIV/0!</v>
      </c>
      <c r="CS23" s="496" t="e">
        <f t="shared" si="11"/>
        <v>#DIV/0!</v>
      </c>
      <c r="CT23" s="496" t="e">
        <f t="shared" si="11"/>
        <v>#DIV/0!</v>
      </c>
      <c r="CU23" s="496" t="e">
        <f t="shared" si="11"/>
        <v>#DIV/0!</v>
      </c>
      <c r="CV23" s="496" t="e">
        <f t="shared" si="11"/>
        <v>#DIV/0!</v>
      </c>
      <c r="CW23" s="496" t="e">
        <f t="shared" si="11"/>
        <v>#DIV/0!</v>
      </c>
      <c r="CX23" s="496" t="e">
        <f t="shared" si="11"/>
        <v>#DIV/0!</v>
      </c>
      <c r="CY23" s="496" t="e">
        <f t="shared" si="11"/>
        <v>#DIV/0!</v>
      </c>
      <c r="CZ23" s="496" t="e">
        <f t="shared" si="11"/>
        <v>#DIV/0!</v>
      </c>
      <c r="DA23" s="496" t="e">
        <f t="shared" si="11"/>
        <v>#DIV/0!</v>
      </c>
      <c r="DB23" s="496" t="e">
        <f t="shared" si="11"/>
        <v>#DIV/0!</v>
      </c>
      <c r="DC23" s="496" t="e">
        <f t="shared" si="11"/>
        <v>#DIV/0!</v>
      </c>
      <c r="DD23" s="496" t="e">
        <f t="shared" si="11"/>
        <v>#DIV/0!</v>
      </c>
      <c r="DE23" s="496" t="e">
        <f t="shared" si="11"/>
        <v>#DIV/0!</v>
      </c>
      <c r="DF23" s="496" t="e">
        <f t="shared" si="11"/>
        <v>#DIV/0!</v>
      </c>
      <c r="DG23" s="496" t="e">
        <f t="shared" si="11"/>
        <v>#DIV/0!</v>
      </c>
      <c r="DH23" s="496" t="e">
        <f t="shared" si="11"/>
        <v>#DIV/0!</v>
      </c>
      <c r="DI23" s="496" t="e">
        <f t="shared" si="11"/>
        <v>#DIV/0!</v>
      </c>
      <c r="DJ23" s="496" t="e">
        <f t="shared" si="11"/>
        <v>#DIV/0!</v>
      </c>
      <c r="DK23" s="496" t="e">
        <f t="shared" si="11"/>
        <v>#DIV/0!</v>
      </c>
      <c r="DL23" s="496" t="e">
        <f t="shared" si="11"/>
        <v>#DIV/0!</v>
      </c>
      <c r="DM23" s="496" t="e">
        <f t="shared" si="11"/>
        <v>#DIV/0!</v>
      </c>
      <c r="DN23" s="496" t="e">
        <f t="shared" si="11"/>
        <v>#DIV/0!</v>
      </c>
      <c r="DO23" s="496" t="e">
        <f t="shared" si="11"/>
        <v>#DIV/0!</v>
      </c>
      <c r="DP23" s="496" t="e">
        <f t="shared" si="11"/>
        <v>#DIV/0!</v>
      </c>
      <c r="DQ23" s="496" t="e">
        <f t="shared" si="11"/>
        <v>#DIV/0!</v>
      </c>
      <c r="DR23" s="496" t="e">
        <f t="shared" si="11"/>
        <v>#DIV/0!</v>
      </c>
      <c r="DS23" s="496" t="e">
        <f t="shared" si="11"/>
        <v>#DIV/0!</v>
      </c>
      <c r="DT23" s="496" t="e">
        <f t="shared" si="11"/>
        <v>#DIV/0!</v>
      </c>
      <c r="DU23" s="496" t="e">
        <f t="shared" si="11"/>
        <v>#DIV/0!</v>
      </c>
      <c r="DV23" s="496" t="e">
        <f t="shared" si="11"/>
        <v>#DIV/0!</v>
      </c>
      <c r="DW23" s="496" t="e">
        <f t="shared" si="11"/>
        <v>#DIV/0!</v>
      </c>
      <c r="DX23" s="496" t="e">
        <f t="shared" si="11"/>
        <v>#DIV/0!</v>
      </c>
      <c r="DY23" s="496" t="e">
        <f t="shared" si="11"/>
        <v>#DIV/0!</v>
      </c>
      <c r="DZ23" s="496" t="e">
        <f t="shared" si="11"/>
        <v>#DIV/0!</v>
      </c>
      <c r="EA23" s="496" t="e">
        <f t="shared" si="11"/>
        <v>#DIV/0!</v>
      </c>
      <c r="EB23" s="496" t="e">
        <f t="shared" si="11"/>
        <v>#DIV/0!</v>
      </c>
      <c r="EC23" s="496" t="e">
        <f t="shared" si="11"/>
        <v>#DIV/0!</v>
      </c>
      <c r="ED23" s="496" t="e">
        <f t="shared" si="11"/>
        <v>#DIV/0!</v>
      </c>
      <c r="EE23" s="496" t="e">
        <f t="shared" si="11"/>
        <v>#DIV/0!</v>
      </c>
      <c r="EF23" s="496" t="e">
        <f t="shared" si="11"/>
        <v>#DIV/0!</v>
      </c>
      <c r="EG23" s="496" t="e">
        <f t="shared" si="11"/>
        <v>#DIV/0!</v>
      </c>
      <c r="EH23" s="496" t="e">
        <f t="shared" si="11"/>
        <v>#DIV/0!</v>
      </c>
      <c r="EI23" s="496" t="e">
        <f t="shared" si="11"/>
        <v>#DIV/0!</v>
      </c>
      <c r="EJ23" s="496" t="e">
        <f t="shared" si="11"/>
        <v>#DIV/0!</v>
      </c>
      <c r="EK23" s="496" t="e">
        <f t="shared" si="11"/>
        <v>#DIV/0!</v>
      </c>
      <c r="EL23" s="496" t="e">
        <f t="shared" si="11"/>
        <v>#DIV/0!</v>
      </c>
      <c r="EM23" s="496" t="e">
        <f t="shared" si="11"/>
        <v>#DIV/0!</v>
      </c>
      <c r="EN23" s="496" t="e">
        <f t="shared" si="11"/>
        <v>#DIV/0!</v>
      </c>
      <c r="EO23" s="496" t="e">
        <f t="shared" si="11"/>
        <v>#DIV/0!</v>
      </c>
      <c r="EP23" s="496" t="e">
        <f t="shared" si="11"/>
        <v>#DIV/0!</v>
      </c>
      <c r="EQ23" s="496" t="e">
        <f t="shared" si="11"/>
        <v>#DIV/0!</v>
      </c>
      <c r="ER23" s="496" t="e">
        <f t="shared" si="11"/>
        <v>#DIV/0!</v>
      </c>
      <c r="ES23" s="496" t="e">
        <f t="shared" ref="ES23:HD23" si="12">(ET19/ES22-100%)</f>
        <v>#DIV/0!</v>
      </c>
      <c r="ET23" s="496" t="e">
        <f t="shared" si="12"/>
        <v>#DIV/0!</v>
      </c>
      <c r="EU23" s="496" t="e">
        <f t="shared" si="12"/>
        <v>#DIV/0!</v>
      </c>
      <c r="EV23" s="496" t="e">
        <f t="shared" si="12"/>
        <v>#DIV/0!</v>
      </c>
      <c r="EW23" s="496" t="e">
        <f t="shared" si="12"/>
        <v>#DIV/0!</v>
      </c>
      <c r="EX23" s="496" t="e">
        <f t="shared" si="12"/>
        <v>#DIV/0!</v>
      </c>
      <c r="EY23" s="496" t="e">
        <f t="shared" si="12"/>
        <v>#DIV/0!</v>
      </c>
      <c r="EZ23" s="496" t="e">
        <f t="shared" si="12"/>
        <v>#DIV/0!</v>
      </c>
      <c r="FA23" s="496" t="e">
        <f t="shared" si="12"/>
        <v>#DIV/0!</v>
      </c>
      <c r="FB23" s="496" t="e">
        <f t="shared" si="12"/>
        <v>#DIV/0!</v>
      </c>
      <c r="FC23" s="496" t="e">
        <f t="shared" si="12"/>
        <v>#DIV/0!</v>
      </c>
      <c r="FD23" s="496" t="e">
        <f t="shared" si="12"/>
        <v>#DIV/0!</v>
      </c>
      <c r="FE23" s="496" t="e">
        <f t="shared" si="12"/>
        <v>#DIV/0!</v>
      </c>
      <c r="FF23" s="496" t="e">
        <f t="shared" si="12"/>
        <v>#DIV/0!</v>
      </c>
      <c r="FG23" s="496" t="e">
        <f t="shared" si="12"/>
        <v>#DIV/0!</v>
      </c>
      <c r="FH23" s="496" t="e">
        <f t="shared" si="12"/>
        <v>#DIV/0!</v>
      </c>
      <c r="FI23" s="496" t="e">
        <f t="shared" si="12"/>
        <v>#DIV/0!</v>
      </c>
      <c r="FJ23" s="496" t="e">
        <f t="shared" si="12"/>
        <v>#DIV/0!</v>
      </c>
      <c r="FK23" s="496" t="e">
        <f t="shared" si="12"/>
        <v>#DIV/0!</v>
      </c>
      <c r="FL23" s="496" t="e">
        <f t="shared" si="12"/>
        <v>#DIV/0!</v>
      </c>
      <c r="FM23" s="496" t="e">
        <f t="shared" si="12"/>
        <v>#DIV/0!</v>
      </c>
      <c r="FN23" s="496" t="e">
        <f t="shared" si="12"/>
        <v>#DIV/0!</v>
      </c>
      <c r="FO23" s="496" t="e">
        <f t="shared" si="12"/>
        <v>#DIV/0!</v>
      </c>
      <c r="FP23" s="496" t="e">
        <f t="shared" si="12"/>
        <v>#DIV/0!</v>
      </c>
      <c r="FQ23" s="496" t="e">
        <f t="shared" si="12"/>
        <v>#DIV/0!</v>
      </c>
      <c r="FR23" s="496" t="e">
        <f t="shared" si="12"/>
        <v>#DIV/0!</v>
      </c>
      <c r="FS23" s="496" t="e">
        <f t="shared" si="12"/>
        <v>#DIV/0!</v>
      </c>
      <c r="FT23" s="496" t="e">
        <f t="shared" si="12"/>
        <v>#DIV/0!</v>
      </c>
      <c r="FU23" s="496" t="e">
        <f t="shared" si="12"/>
        <v>#DIV/0!</v>
      </c>
      <c r="FV23" s="496" t="e">
        <f t="shared" si="12"/>
        <v>#DIV/0!</v>
      </c>
      <c r="FW23" s="496" t="e">
        <f t="shared" si="12"/>
        <v>#DIV/0!</v>
      </c>
      <c r="FX23" s="496" t="e">
        <f t="shared" si="12"/>
        <v>#DIV/0!</v>
      </c>
      <c r="FY23" s="496" t="e">
        <f t="shared" si="12"/>
        <v>#DIV/0!</v>
      </c>
      <c r="FZ23" s="496" t="e">
        <f t="shared" si="12"/>
        <v>#DIV/0!</v>
      </c>
      <c r="GA23" s="496" t="e">
        <f t="shared" si="12"/>
        <v>#DIV/0!</v>
      </c>
      <c r="GB23" s="496" t="e">
        <f t="shared" si="12"/>
        <v>#DIV/0!</v>
      </c>
      <c r="GC23" s="496" t="e">
        <f t="shared" si="12"/>
        <v>#DIV/0!</v>
      </c>
      <c r="GD23" s="496" t="e">
        <f t="shared" si="12"/>
        <v>#DIV/0!</v>
      </c>
      <c r="GE23" s="496" t="e">
        <f t="shared" si="12"/>
        <v>#DIV/0!</v>
      </c>
      <c r="GF23" s="496" t="e">
        <f t="shared" si="12"/>
        <v>#DIV/0!</v>
      </c>
      <c r="GG23" s="496" t="e">
        <f t="shared" si="12"/>
        <v>#DIV/0!</v>
      </c>
      <c r="GH23" s="496" t="e">
        <f t="shared" si="12"/>
        <v>#DIV/0!</v>
      </c>
      <c r="GI23" s="496" t="e">
        <f t="shared" si="12"/>
        <v>#DIV/0!</v>
      </c>
      <c r="GJ23" s="496" t="e">
        <f t="shared" si="12"/>
        <v>#DIV/0!</v>
      </c>
      <c r="GK23" s="496" t="e">
        <f t="shared" si="12"/>
        <v>#DIV/0!</v>
      </c>
      <c r="GL23" s="496" t="e">
        <f t="shared" si="12"/>
        <v>#DIV/0!</v>
      </c>
      <c r="GM23" s="496" t="e">
        <f t="shared" si="12"/>
        <v>#DIV/0!</v>
      </c>
      <c r="GN23" s="496" t="e">
        <f t="shared" si="12"/>
        <v>#DIV/0!</v>
      </c>
      <c r="GO23" s="496" t="e">
        <f t="shared" si="12"/>
        <v>#DIV/0!</v>
      </c>
      <c r="GP23" s="496" t="e">
        <f t="shared" si="12"/>
        <v>#DIV/0!</v>
      </c>
      <c r="GQ23" s="496" t="e">
        <f t="shared" si="12"/>
        <v>#DIV/0!</v>
      </c>
      <c r="GR23" s="496" t="e">
        <f t="shared" si="12"/>
        <v>#DIV/0!</v>
      </c>
      <c r="GS23" s="496" t="e">
        <f t="shared" si="12"/>
        <v>#DIV/0!</v>
      </c>
      <c r="GT23" s="496" t="e">
        <f t="shared" si="12"/>
        <v>#DIV/0!</v>
      </c>
      <c r="GU23" s="496" t="e">
        <f t="shared" si="12"/>
        <v>#DIV/0!</v>
      </c>
      <c r="GV23" s="496" t="e">
        <f t="shared" si="12"/>
        <v>#DIV/0!</v>
      </c>
      <c r="GW23" s="496" t="e">
        <f t="shared" si="12"/>
        <v>#DIV/0!</v>
      </c>
      <c r="GX23" s="496" t="e">
        <f t="shared" si="12"/>
        <v>#DIV/0!</v>
      </c>
      <c r="GY23" s="496" t="e">
        <f t="shared" si="12"/>
        <v>#DIV/0!</v>
      </c>
      <c r="GZ23" s="496" t="e">
        <f t="shared" si="12"/>
        <v>#DIV/0!</v>
      </c>
      <c r="HA23" s="496" t="e">
        <f t="shared" si="12"/>
        <v>#DIV/0!</v>
      </c>
      <c r="HB23" s="496" t="e">
        <f t="shared" si="12"/>
        <v>#DIV/0!</v>
      </c>
      <c r="HC23" s="496" t="e">
        <f t="shared" si="12"/>
        <v>#DIV/0!</v>
      </c>
      <c r="HD23" s="496" t="e">
        <f t="shared" si="12"/>
        <v>#DIV/0!</v>
      </c>
      <c r="HE23" s="496" t="e">
        <f t="shared" ref="HE23:IV23" si="13">(HF19/HE22-100%)</f>
        <v>#DIV/0!</v>
      </c>
      <c r="HF23" s="496" t="e">
        <f t="shared" si="13"/>
        <v>#DIV/0!</v>
      </c>
      <c r="HG23" s="496" t="e">
        <f t="shared" si="13"/>
        <v>#DIV/0!</v>
      </c>
      <c r="HH23" s="496" t="e">
        <f t="shared" si="13"/>
        <v>#DIV/0!</v>
      </c>
      <c r="HI23" s="496" t="e">
        <f t="shared" si="13"/>
        <v>#DIV/0!</v>
      </c>
      <c r="HJ23" s="496" t="e">
        <f t="shared" si="13"/>
        <v>#DIV/0!</v>
      </c>
      <c r="HK23" s="496" t="e">
        <f t="shared" si="13"/>
        <v>#DIV/0!</v>
      </c>
      <c r="HL23" s="496" t="e">
        <f t="shared" si="13"/>
        <v>#DIV/0!</v>
      </c>
      <c r="HM23" s="496" t="e">
        <f t="shared" si="13"/>
        <v>#DIV/0!</v>
      </c>
      <c r="HN23" s="496" t="e">
        <f t="shared" si="13"/>
        <v>#DIV/0!</v>
      </c>
      <c r="HO23" s="496" t="e">
        <f t="shared" si="13"/>
        <v>#DIV/0!</v>
      </c>
      <c r="HP23" s="496" t="e">
        <f t="shared" si="13"/>
        <v>#DIV/0!</v>
      </c>
      <c r="HQ23" s="496" t="e">
        <f t="shared" si="13"/>
        <v>#DIV/0!</v>
      </c>
      <c r="HR23" s="496" t="e">
        <f t="shared" si="13"/>
        <v>#DIV/0!</v>
      </c>
      <c r="HS23" s="496" t="e">
        <f t="shared" si="13"/>
        <v>#DIV/0!</v>
      </c>
      <c r="HT23" s="496" t="e">
        <f t="shared" si="13"/>
        <v>#DIV/0!</v>
      </c>
      <c r="HU23" s="496" t="e">
        <f t="shared" si="13"/>
        <v>#DIV/0!</v>
      </c>
      <c r="HV23" s="496" t="e">
        <f t="shared" si="13"/>
        <v>#DIV/0!</v>
      </c>
      <c r="HW23" s="496" t="e">
        <f t="shared" si="13"/>
        <v>#DIV/0!</v>
      </c>
      <c r="HX23" s="496" t="e">
        <f t="shared" si="13"/>
        <v>#DIV/0!</v>
      </c>
      <c r="HY23" s="496" t="e">
        <f t="shared" si="13"/>
        <v>#DIV/0!</v>
      </c>
      <c r="HZ23" s="496" t="e">
        <f t="shared" si="13"/>
        <v>#DIV/0!</v>
      </c>
      <c r="IA23" s="496" t="e">
        <f t="shared" si="13"/>
        <v>#DIV/0!</v>
      </c>
      <c r="IB23" s="496" t="e">
        <f t="shared" si="13"/>
        <v>#DIV/0!</v>
      </c>
      <c r="IC23" s="496" t="e">
        <f t="shared" si="13"/>
        <v>#DIV/0!</v>
      </c>
      <c r="ID23" s="496" t="e">
        <f t="shared" si="13"/>
        <v>#DIV/0!</v>
      </c>
      <c r="IE23" s="496" t="e">
        <f t="shared" si="13"/>
        <v>#DIV/0!</v>
      </c>
      <c r="IF23" s="496" t="e">
        <f t="shared" si="13"/>
        <v>#DIV/0!</v>
      </c>
      <c r="IG23" s="496" t="e">
        <f t="shared" si="13"/>
        <v>#DIV/0!</v>
      </c>
      <c r="IH23" s="496" t="e">
        <f t="shared" si="13"/>
        <v>#DIV/0!</v>
      </c>
      <c r="II23" s="496" t="e">
        <f t="shared" si="13"/>
        <v>#DIV/0!</v>
      </c>
      <c r="IJ23" s="496" t="e">
        <f t="shared" si="13"/>
        <v>#DIV/0!</v>
      </c>
      <c r="IK23" s="496" t="e">
        <f t="shared" si="13"/>
        <v>#DIV/0!</v>
      </c>
      <c r="IL23" s="496" t="e">
        <f t="shared" si="13"/>
        <v>#DIV/0!</v>
      </c>
      <c r="IM23" s="496" t="e">
        <f t="shared" si="13"/>
        <v>#DIV/0!</v>
      </c>
      <c r="IN23" s="496" t="e">
        <f t="shared" si="13"/>
        <v>#DIV/0!</v>
      </c>
      <c r="IO23" s="496" t="e">
        <f t="shared" si="13"/>
        <v>#DIV/0!</v>
      </c>
      <c r="IP23" s="496" t="e">
        <f t="shared" si="13"/>
        <v>#DIV/0!</v>
      </c>
      <c r="IQ23" s="496" t="e">
        <f t="shared" si="13"/>
        <v>#DIV/0!</v>
      </c>
      <c r="IR23" s="496" t="e">
        <f t="shared" si="13"/>
        <v>#DIV/0!</v>
      </c>
      <c r="IS23" s="496" t="e">
        <f t="shared" si="13"/>
        <v>#DIV/0!</v>
      </c>
      <c r="IT23" s="496" t="e">
        <f t="shared" si="13"/>
        <v>#DIV/0!</v>
      </c>
      <c r="IU23" s="496" t="e">
        <f t="shared" si="13"/>
        <v>#DIV/0!</v>
      </c>
      <c r="IV23" s="496" t="e">
        <f t="shared" si="13"/>
        <v>#DIV/0!</v>
      </c>
    </row>
    <row r="24" spans="1:256" s="463" customFormat="1" ht="17.25" customHeight="1">
      <c r="A24" s="505" t="s">
        <v>195</v>
      </c>
      <c r="B24" s="506"/>
      <c r="C24" s="507"/>
      <c r="D24" s="508">
        <v>533.75836298326544</v>
      </c>
      <c r="E24" s="508">
        <v>19.010571832280689</v>
      </c>
      <c r="F24" s="508">
        <v>70.192880611497927</v>
      </c>
      <c r="G24" s="508">
        <v>1.4623516794062068</v>
      </c>
      <c r="H24" s="508">
        <v>4.3870550382186204</v>
      </c>
      <c r="I24" s="508">
        <v>0</v>
      </c>
      <c r="J24" s="508">
        <v>8.7741100764372408</v>
      </c>
      <c r="K24" s="508">
        <v>146.2351679406207</v>
      </c>
      <c r="L24" s="508">
        <v>21.935275191093105</v>
      </c>
      <c r="M24" s="508">
        <v>32.171736946936555</v>
      </c>
      <c r="N24" s="508">
        <v>1.4623516794062068</v>
      </c>
      <c r="O24" s="508">
        <v>0</v>
      </c>
      <c r="P24" s="509">
        <v>7.311758397031034</v>
      </c>
      <c r="Q24" s="510"/>
      <c r="R24" s="508">
        <v>8.7741100764372408</v>
      </c>
      <c r="S24" s="509">
        <v>212.04099351389999</v>
      </c>
      <c r="T24" s="503">
        <v>5.8494067176248272</v>
      </c>
      <c r="U24" s="511" t="e">
        <f t="shared" ref="U24:CF24" si="14">(V19/U22)-100%</f>
        <v>#DIV/0!</v>
      </c>
      <c r="V24" s="511" t="e">
        <f t="shared" si="14"/>
        <v>#DIV/0!</v>
      </c>
      <c r="W24" s="511" t="e">
        <f t="shared" si="14"/>
        <v>#DIV/0!</v>
      </c>
      <c r="X24" s="511" t="e">
        <f t="shared" si="14"/>
        <v>#DIV/0!</v>
      </c>
      <c r="Y24" s="511" t="e">
        <f t="shared" si="14"/>
        <v>#DIV/0!</v>
      </c>
      <c r="Z24" s="511" t="e">
        <f t="shared" si="14"/>
        <v>#DIV/0!</v>
      </c>
      <c r="AA24" s="511" t="e">
        <f t="shared" si="14"/>
        <v>#DIV/0!</v>
      </c>
      <c r="AB24" s="511" t="e">
        <f t="shared" si="14"/>
        <v>#DIV/0!</v>
      </c>
      <c r="AC24" s="511" t="e">
        <f t="shared" si="14"/>
        <v>#DIV/0!</v>
      </c>
      <c r="AD24" s="511" t="e">
        <f t="shared" si="14"/>
        <v>#DIV/0!</v>
      </c>
      <c r="AE24" s="511" t="e">
        <f t="shared" si="14"/>
        <v>#DIV/0!</v>
      </c>
      <c r="AF24" s="511" t="e">
        <f t="shared" si="14"/>
        <v>#DIV/0!</v>
      </c>
      <c r="AG24" s="511" t="e">
        <f t="shared" si="14"/>
        <v>#DIV/0!</v>
      </c>
      <c r="AH24" s="511" t="e">
        <f t="shared" si="14"/>
        <v>#DIV/0!</v>
      </c>
      <c r="AI24" s="511" t="e">
        <f t="shared" si="14"/>
        <v>#DIV/0!</v>
      </c>
      <c r="AJ24" s="511" t="e">
        <f t="shared" si="14"/>
        <v>#DIV/0!</v>
      </c>
      <c r="AK24" s="511" t="e">
        <f t="shared" si="14"/>
        <v>#DIV/0!</v>
      </c>
      <c r="AL24" s="511" t="e">
        <f t="shared" si="14"/>
        <v>#DIV/0!</v>
      </c>
      <c r="AM24" s="511" t="e">
        <f t="shared" si="14"/>
        <v>#DIV/0!</v>
      </c>
      <c r="AN24" s="511" t="e">
        <f t="shared" si="14"/>
        <v>#DIV/0!</v>
      </c>
      <c r="AO24" s="511" t="e">
        <f t="shared" si="14"/>
        <v>#DIV/0!</v>
      </c>
      <c r="AP24" s="511" t="e">
        <f t="shared" si="14"/>
        <v>#DIV/0!</v>
      </c>
      <c r="AQ24" s="511" t="e">
        <f t="shared" si="14"/>
        <v>#DIV/0!</v>
      </c>
      <c r="AR24" s="511" t="e">
        <f t="shared" si="14"/>
        <v>#DIV/0!</v>
      </c>
      <c r="AS24" s="511" t="e">
        <f t="shared" si="14"/>
        <v>#DIV/0!</v>
      </c>
      <c r="AT24" s="511" t="e">
        <f t="shared" si="14"/>
        <v>#DIV/0!</v>
      </c>
      <c r="AU24" s="511" t="e">
        <f t="shared" si="14"/>
        <v>#DIV/0!</v>
      </c>
      <c r="AV24" s="511" t="e">
        <f t="shared" si="14"/>
        <v>#DIV/0!</v>
      </c>
      <c r="AW24" s="511" t="e">
        <f t="shared" si="14"/>
        <v>#DIV/0!</v>
      </c>
      <c r="AX24" s="511" t="e">
        <f t="shared" si="14"/>
        <v>#DIV/0!</v>
      </c>
      <c r="AY24" s="511" t="e">
        <f t="shared" si="14"/>
        <v>#DIV/0!</v>
      </c>
      <c r="AZ24" s="511" t="e">
        <f t="shared" si="14"/>
        <v>#DIV/0!</v>
      </c>
      <c r="BA24" s="511" t="e">
        <f t="shared" si="14"/>
        <v>#DIV/0!</v>
      </c>
      <c r="BB24" s="511" t="e">
        <f t="shared" si="14"/>
        <v>#DIV/0!</v>
      </c>
      <c r="BC24" s="511" t="e">
        <f t="shared" si="14"/>
        <v>#DIV/0!</v>
      </c>
      <c r="BD24" s="511" t="e">
        <f t="shared" si="14"/>
        <v>#DIV/0!</v>
      </c>
      <c r="BE24" s="511" t="e">
        <f t="shared" si="14"/>
        <v>#DIV/0!</v>
      </c>
      <c r="BF24" s="511" t="e">
        <f t="shared" si="14"/>
        <v>#DIV/0!</v>
      </c>
      <c r="BG24" s="511" t="e">
        <f t="shared" si="14"/>
        <v>#DIV/0!</v>
      </c>
      <c r="BH24" s="511" t="e">
        <f t="shared" si="14"/>
        <v>#DIV/0!</v>
      </c>
      <c r="BI24" s="511" t="e">
        <f t="shared" si="14"/>
        <v>#DIV/0!</v>
      </c>
      <c r="BJ24" s="511" t="e">
        <f t="shared" si="14"/>
        <v>#DIV/0!</v>
      </c>
      <c r="BK24" s="511" t="e">
        <f t="shared" si="14"/>
        <v>#DIV/0!</v>
      </c>
      <c r="BL24" s="511" t="e">
        <f t="shared" si="14"/>
        <v>#DIV/0!</v>
      </c>
      <c r="BM24" s="511" t="e">
        <f t="shared" si="14"/>
        <v>#DIV/0!</v>
      </c>
      <c r="BN24" s="511" t="e">
        <f t="shared" si="14"/>
        <v>#DIV/0!</v>
      </c>
      <c r="BO24" s="511" t="e">
        <f t="shared" si="14"/>
        <v>#DIV/0!</v>
      </c>
      <c r="BP24" s="511" t="e">
        <f t="shared" si="14"/>
        <v>#DIV/0!</v>
      </c>
      <c r="BQ24" s="511" t="e">
        <f t="shared" si="14"/>
        <v>#DIV/0!</v>
      </c>
      <c r="BR24" s="511" t="e">
        <f t="shared" si="14"/>
        <v>#DIV/0!</v>
      </c>
      <c r="BS24" s="511" t="e">
        <f t="shared" si="14"/>
        <v>#DIV/0!</v>
      </c>
      <c r="BT24" s="511" t="e">
        <f t="shared" si="14"/>
        <v>#DIV/0!</v>
      </c>
      <c r="BU24" s="511" t="e">
        <f t="shared" si="14"/>
        <v>#DIV/0!</v>
      </c>
      <c r="BV24" s="511" t="e">
        <f t="shared" si="14"/>
        <v>#DIV/0!</v>
      </c>
      <c r="BW24" s="511" t="e">
        <f t="shared" si="14"/>
        <v>#DIV/0!</v>
      </c>
      <c r="BX24" s="511" t="e">
        <f t="shared" si="14"/>
        <v>#DIV/0!</v>
      </c>
      <c r="BY24" s="511" t="e">
        <f t="shared" si="14"/>
        <v>#DIV/0!</v>
      </c>
      <c r="BZ24" s="511" t="e">
        <f t="shared" si="14"/>
        <v>#DIV/0!</v>
      </c>
      <c r="CA24" s="511" t="e">
        <f t="shared" si="14"/>
        <v>#DIV/0!</v>
      </c>
      <c r="CB24" s="511" t="e">
        <f t="shared" si="14"/>
        <v>#DIV/0!</v>
      </c>
      <c r="CC24" s="511" t="e">
        <f t="shared" si="14"/>
        <v>#DIV/0!</v>
      </c>
      <c r="CD24" s="511" t="e">
        <f t="shared" si="14"/>
        <v>#DIV/0!</v>
      </c>
      <c r="CE24" s="511" t="e">
        <f t="shared" si="14"/>
        <v>#DIV/0!</v>
      </c>
      <c r="CF24" s="511" t="e">
        <f t="shared" si="14"/>
        <v>#DIV/0!</v>
      </c>
      <c r="CG24" s="511" t="e">
        <f t="shared" ref="CG24:ER24" si="15">(CH19/CG22)-100%</f>
        <v>#DIV/0!</v>
      </c>
      <c r="CH24" s="511" t="e">
        <f t="shared" si="15"/>
        <v>#DIV/0!</v>
      </c>
      <c r="CI24" s="511" t="e">
        <f t="shared" si="15"/>
        <v>#DIV/0!</v>
      </c>
      <c r="CJ24" s="511" t="e">
        <f t="shared" si="15"/>
        <v>#DIV/0!</v>
      </c>
      <c r="CK24" s="511" t="e">
        <f t="shared" si="15"/>
        <v>#DIV/0!</v>
      </c>
      <c r="CL24" s="511" t="e">
        <f t="shared" si="15"/>
        <v>#DIV/0!</v>
      </c>
      <c r="CM24" s="511" t="e">
        <f t="shared" si="15"/>
        <v>#DIV/0!</v>
      </c>
      <c r="CN24" s="511" t="e">
        <f t="shared" si="15"/>
        <v>#DIV/0!</v>
      </c>
      <c r="CO24" s="511" t="e">
        <f t="shared" si="15"/>
        <v>#DIV/0!</v>
      </c>
      <c r="CP24" s="511" t="e">
        <f t="shared" si="15"/>
        <v>#DIV/0!</v>
      </c>
      <c r="CQ24" s="511" t="e">
        <f t="shared" si="15"/>
        <v>#DIV/0!</v>
      </c>
      <c r="CR24" s="511" t="e">
        <f t="shared" si="15"/>
        <v>#DIV/0!</v>
      </c>
      <c r="CS24" s="511" t="e">
        <f t="shared" si="15"/>
        <v>#DIV/0!</v>
      </c>
      <c r="CT24" s="511" t="e">
        <f t="shared" si="15"/>
        <v>#DIV/0!</v>
      </c>
      <c r="CU24" s="511" t="e">
        <f t="shared" si="15"/>
        <v>#DIV/0!</v>
      </c>
      <c r="CV24" s="511" t="e">
        <f t="shared" si="15"/>
        <v>#DIV/0!</v>
      </c>
      <c r="CW24" s="511" t="e">
        <f t="shared" si="15"/>
        <v>#DIV/0!</v>
      </c>
      <c r="CX24" s="511" t="e">
        <f t="shared" si="15"/>
        <v>#DIV/0!</v>
      </c>
      <c r="CY24" s="511" t="e">
        <f t="shared" si="15"/>
        <v>#DIV/0!</v>
      </c>
      <c r="CZ24" s="511" t="e">
        <f t="shared" si="15"/>
        <v>#DIV/0!</v>
      </c>
      <c r="DA24" s="511" t="e">
        <f t="shared" si="15"/>
        <v>#DIV/0!</v>
      </c>
      <c r="DB24" s="511" t="e">
        <f t="shared" si="15"/>
        <v>#DIV/0!</v>
      </c>
      <c r="DC24" s="511" t="e">
        <f t="shared" si="15"/>
        <v>#DIV/0!</v>
      </c>
      <c r="DD24" s="511" t="e">
        <f t="shared" si="15"/>
        <v>#DIV/0!</v>
      </c>
      <c r="DE24" s="511" t="e">
        <f t="shared" si="15"/>
        <v>#DIV/0!</v>
      </c>
      <c r="DF24" s="511" t="e">
        <f t="shared" si="15"/>
        <v>#DIV/0!</v>
      </c>
      <c r="DG24" s="511" t="e">
        <f t="shared" si="15"/>
        <v>#DIV/0!</v>
      </c>
      <c r="DH24" s="511" t="e">
        <f t="shared" si="15"/>
        <v>#DIV/0!</v>
      </c>
      <c r="DI24" s="511" t="e">
        <f t="shared" si="15"/>
        <v>#DIV/0!</v>
      </c>
      <c r="DJ24" s="511" t="e">
        <f t="shared" si="15"/>
        <v>#DIV/0!</v>
      </c>
      <c r="DK24" s="511" t="e">
        <f t="shared" si="15"/>
        <v>#DIV/0!</v>
      </c>
      <c r="DL24" s="511" t="e">
        <f t="shared" si="15"/>
        <v>#DIV/0!</v>
      </c>
      <c r="DM24" s="511" t="e">
        <f t="shared" si="15"/>
        <v>#DIV/0!</v>
      </c>
      <c r="DN24" s="511" t="e">
        <f t="shared" si="15"/>
        <v>#DIV/0!</v>
      </c>
      <c r="DO24" s="511" t="e">
        <f t="shared" si="15"/>
        <v>#DIV/0!</v>
      </c>
      <c r="DP24" s="511" t="e">
        <f t="shared" si="15"/>
        <v>#DIV/0!</v>
      </c>
      <c r="DQ24" s="511" t="e">
        <f t="shared" si="15"/>
        <v>#DIV/0!</v>
      </c>
      <c r="DR24" s="511" t="e">
        <f t="shared" si="15"/>
        <v>#DIV/0!</v>
      </c>
      <c r="DS24" s="511" t="e">
        <f t="shared" si="15"/>
        <v>#DIV/0!</v>
      </c>
      <c r="DT24" s="511" t="e">
        <f t="shared" si="15"/>
        <v>#DIV/0!</v>
      </c>
      <c r="DU24" s="511" t="e">
        <f t="shared" si="15"/>
        <v>#DIV/0!</v>
      </c>
      <c r="DV24" s="511" t="e">
        <f t="shared" si="15"/>
        <v>#DIV/0!</v>
      </c>
      <c r="DW24" s="511" t="e">
        <f t="shared" si="15"/>
        <v>#DIV/0!</v>
      </c>
      <c r="DX24" s="511" t="e">
        <f t="shared" si="15"/>
        <v>#DIV/0!</v>
      </c>
      <c r="DY24" s="511" t="e">
        <f t="shared" si="15"/>
        <v>#DIV/0!</v>
      </c>
      <c r="DZ24" s="511" t="e">
        <f t="shared" si="15"/>
        <v>#DIV/0!</v>
      </c>
      <c r="EA24" s="511" t="e">
        <f t="shared" si="15"/>
        <v>#DIV/0!</v>
      </c>
      <c r="EB24" s="511" t="e">
        <f t="shared" si="15"/>
        <v>#DIV/0!</v>
      </c>
      <c r="EC24" s="511" t="e">
        <f t="shared" si="15"/>
        <v>#DIV/0!</v>
      </c>
      <c r="ED24" s="511" t="e">
        <f t="shared" si="15"/>
        <v>#DIV/0!</v>
      </c>
      <c r="EE24" s="511" t="e">
        <f t="shared" si="15"/>
        <v>#DIV/0!</v>
      </c>
      <c r="EF24" s="511" t="e">
        <f t="shared" si="15"/>
        <v>#DIV/0!</v>
      </c>
      <c r="EG24" s="511" t="e">
        <f t="shared" si="15"/>
        <v>#DIV/0!</v>
      </c>
      <c r="EH24" s="511" t="e">
        <f t="shared" si="15"/>
        <v>#DIV/0!</v>
      </c>
      <c r="EI24" s="511" t="e">
        <f t="shared" si="15"/>
        <v>#DIV/0!</v>
      </c>
      <c r="EJ24" s="511" t="e">
        <f t="shared" si="15"/>
        <v>#DIV/0!</v>
      </c>
      <c r="EK24" s="511" t="e">
        <f t="shared" si="15"/>
        <v>#DIV/0!</v>
      </c>
      <c r="EL24" s="511" t="e">
        <f t="shared" si="15"/>
        <v>#DIV/0!</v>
      </c>
      <c r="EM24" s="511" t="e">
        <f t="shared" si="15"/>
        <v>#DIV/0!</v>
      </c>
      <c r="EN24" s="511" t="e">
        <f t="shared" si="15"/>
        <v>#DIV/0!</v>
      </c>
      <c r="EO24" s="511" t="e">
        <f t="shared" si="15"/>
        <v>#DIV/0!</v>
      </c>
      <c r="EP24" s="511" t="e">
        <f t="shared" si="15"/>
        <v>#DIV/0!</v>
      </c>
      <c r="EQ24" s="511" t="e">
        <f t="shared" si="15"/>
        <v>#DIV/0!</v>
      </c>
      <c r="ER24" s="511" t="e">
        <f t="shared" si="15"/>
        <v>#DIV/0!</v>
      </c>
      <c r="ES24" s="511" t="e">
        <f t="shared" ref="ES24:HD24" si="16">(ET19/ES22)-100%</f>
        <v>#DIV/0!</v>
      </c>
      <c r="ET24" s="511" t="e">
        <f t="shared" si="16"/>
        <v>#DIV/0!</v>
      </c>
      <c r="EU24" s="511" t="e">
        <f t="shared" si="16"/>
        <v>#DIV/0!</v>
      </c>
      <c r="EV24" s="511" t="e">
        <f t="shared" si="16"/>
        <v>#DIV/0!</v>
      </c>
      <c r="EW24" s="511" t="e">
        <f t="shared" si="16"/>
        <v>#DIV/0!</v>
      </c>
      <c r="EX24" s="511" t="e">
        <f t="shared" si="16"/>
        <v>#DIV/0!</v>
      </c>
      <c r="EY24" s="511" t="e">
        <f t="shared" si="16"/>
        <v>#DIV/0!</v>
      </c>
      <c r="EZ24" s="511" t="e">
        <f t="shared" si="16"/>
        <v>#DIV/0!</v>
      </c>
      <c r="FA24" s="511" t="e">
        <f t="shared" si="16"/>
        <v>#DIV/0!</v>
      </c>
      <c r="FB24" s="511" t="e">
        <f t="shared" si="16"/>
        <v>#DIV/0!</v>
      </c>
      <c r="FC24" s="511" t="e">
        <f t="shared" si="16"/>
        <v>#DIV/0!</v>
      </c>
      <c r="FD24" s="511" t="e">
        <f t="shared" si="16"/>
        <v>#DIV/0!</v>
      </c>
      <c r="FE24" s="511" t="e">
        <f t="shared" si="16"/>
        <v>#DIV/0!</v>
      </c>
      <c r="FF24" s="511" t="e">
        <f t="shared" si="16"/>
        <v>#DIV/0!</v>
      </c>
      <c r="FG24" s="511" t="e">
        <f t="shared" si="16"/>
        <v>#DIV/0!</v>
      </c>
      <c r="FH24" s="511" t="e">
        <f t="shared" si="16"/>
        <v>#DIV/0!</v>
      </c>
      <c r="FI24" s="511" t="e">
        <f t="shared" si="16"/>
        <v>#DIV/0!</v>
      </c>
      <c r="FJ24" s="511" t="e">
        <f t="shared" si="16"/>
        <v>#DIV/0!</v>
      </c>
      <c r="FK24" s="511" t="e">
        <f t="shared" si="16"/>
        <v>#DIV/0!</v>
      </c>
      <c r="FL24" s="511" t="e">
        <f t="shared" si="16"/>
        <v>#DIV/0!</v>
      </c>
      <c r="FM24" s="511" t="e">
        <f t="shared" si="16"/>
        <v>#DIV/0!</v>
      </c>
      <c r="FN24" s="511" t="e">
        <f t="shared" si="16"/>
        <v>#DIV/0!</v>
      </c>
      <c r="FO24" s="511" t="e">
        <f t="shared" si="16"/>
        <v>#DIV/0!</v>
      </c>
      <c r="FP24" s="511" t="e">
        <f t="shared" si="16"/>
        <v>#DIV/0!</v>
      </c>
      <c r="FQ24" s="511" t="e">
        <f t="shared" si="16"/>
        <v>#DIV/0!</v>
      </c>
      <c r="FR24" s="511" t="e">
        <f t="shared" si="16"/>
        <v>#DIV/0!</v>
      </c>
      <c r="FS24" s="511" t="e">
        <f t="shared" si="16"/>
        <v>#DIV/0!</v>
      </c>
      <c r="FT24" s="511" t="e">
        <f t="shared" si="16"/>
        <v>#DIV/0!</v>
      </c>
      <c r="FU24" s="511" t="e">
        <f t="shared" si="16"/>
        <v>#DIV/0!</v>
      </c>
      <c r="FV24" s="511" t="e">
        <f t="shared" si="16"/>
        <v>#DIV/0!</v>
      </c>
      <c r="FW24" s="511" t="e">
        <f t="shared" si="16"/>
        <v>#DIV/0!</v>
      </c>
      <c r="FX24" s="511" t="e">
        <f t="shared" si="16"/>
        <v>#DIV/0!</v>
      </c>
      <c r="FY24" s="511" t="e">
        <f t="shared" si="16"/>
        <v>#DIV/0!</v>
      </c>
      <c r="FZ24" s="511" t="e">
        <f t="shared" si="16"/>
        <v>#DIV/0!</v>
      </c>
      <c r="GA24" s="511" t="e">
        <f t="shared" si="16"/>
        <v>#DIV/0!</v>
      </c>
      <c r="GB24" s="511" t="e">
        <f t="shared" si="16"/>
        <v>#DIV/0!</v>
      </c>
      <c r="GC24" s="511" t="e">
        <f t="shared" si="16"/>
        <v>#DIV/0!</v>
      </c>
      <c r="GD24" s="511" t="e">
        <f t="shared" si="16"/>
        <v>#DIV/0!</v>
      </c>
      <c r="GE24" s="511" t="e">
        <f t="shared" si="16"/>
        <v>#DIV/0!</v>
      </c>
      <c r="GF24" s="511" t="e">
        <f t="shared" si="16"/>
        <v>#DIV/0!</v>
      </c>
      <c r="GG24" s="511" t="e">
        <f t="shared" si="16"/>
        <v>#DIV/0!</v>
      </c>
      <c r="GH24" s="511" t="e">
        <f t="shared" si="16"/>
        <v>#DIV/0!</v>
      </c>
      <c r="GI24" s="511" t="e">
        <f t="shared" si="16"/>
        <v>#DIV/0!</v>
      </c>
      <c r="GJ24" s="511" t="e">
        <f t="shared" si="16"/>
        <v>#DIV/0!</v>
      </c>
      <c r="GK24" s="511" t="e">
        <f t="shared" si="16"/>
        <v>#DIV/0!</v>
      </c>
      <c r="GL24" s="511" t="e">
        <f t="shared" si="16"/>
        <v>#DIV/0!</v>
      </c>
      <c r="GM24" s="511" t="e">
        <f t="shared" si="16"/>
        <v>#DIV/0!</v>
      </c>
      <c r="GN24" s="511" t="e">
        <f t="shared" si="16"/>
        <v>#DIV/0!</v>
      </c>
      <c r="GO24" s="511" t="e">
        <f t="shared" si="16"/>
        <v>#DIV/0!</v>
      </c>
      <c r="GP24" s="511" t="e">
        <f t="shared" si="16"/>
        <v>#DIV/0!</v>
      </c>
      <c r="GQ24" s="511" t="e">
        <f t="shared" si="16"/>
        <v>#DIV/0!</v>
      </c>
      <c r="GR24" s="511" t="e">
        <f t="shared" si="16"/>
        <v>#DIV/0!</v>
      </c>
      <c r="GS24" s="511" t="e">
        <f t="shared" si="16"/>
        <v>#DIV/0!</v>
      </c>
      <c r="GT24" s="511" t="e">
        <f t="shared" si="16"/>
        <v>#DIV/0!</v>
      </c>
      <c r="GU24" s="511" t="e">
        <f t="shared" si="16"/>
        <v>#DIV/0!</v>
      </c>
      <c r="GV24" s="511" t="e">
        <f t="shared" si="16"/>
        <v>#DIV/0!</v>
      </c>
      <c r="GW24" s="511" t="e">
        <f t="shared" si="16"/>
        <v>#DIV/0!</v>
      </c>
      <c r="GX24" s="511" t="e">
        <f t="shared" si="16"/>
        <v>#DIV/0!</v>
      </c>
      <c r="GY24" s="511" t="e">
        <f t="shared" si="16"/>
        <v>#DIV/0!</v>
      </c>
      <c r="GZ24" s="511" t="e">
        <f t="shared" si="16"/>
        <v>#DIV/0!</v>
      </c>
      <c r="HA24" s="511" t="e">
        <f t="shared" si="16"/>
        <v>#DIV/0!</v>
      </c>
      <c r="HB24" s="511" t="e">
        <f t="shared" si="16"/>
        <v>#DIV/0!</v>
      </c>
      <c r="HC24" s="511" t="e">
        <f t="shared" si="16"/>
        <v>#DIV/0!</v>
      </c>
      <c r="HD24" s="511" t="e">
        <f t="shared" si="16"/>
        <v>#DIV/0!</v>
      </c>
      <c r="HE24" s="511" t="e">
        <f t="shared" ref="HE24:IV24" si="17">(HF19/HE22)-100%</f>
        <v>#DIV/0!</v>
      </c>
      <c r="HF24" s="511" t="e">
        <f t="shared" si="17"/>
        <v>#DIV/0!</v>
      </c>
      <c r="HG24" s="511" t="e">
        <f t="shared" si="17"/>
        <v>#DIV/0!</v>
      </c>
      <c r="HH24" s="511" t="e">
        <f t="shared" si="17"/>
        <v>#DIV/0!</v>
      </c>
      <c r="HI24" s="511" t="e">
        <f t="shared" si="17"/>
        <v>#DIV/0!</v>
      </c>
      <c r="HJ24" s="511" t="e">
        <f t="shared" si="17"/>
        <v>#DIV/0!</v>
      </c>
      <c r="HK24" s="511" t="e">
        <f t="shared" si="17"/>
        <v>#DIV/0!</v>
      </c>
      <c r="HL24" s="511" t="e">
        <f t="shared" si="17"/>
        <v>#DIV/0!</v>
      </c>
      <c r="HM24" s="511" t="e">
        <f t="shared" si="17"/>
        <v>#DIV/0!</v>
      </c>
      <c r="HN24" s="511" t="e">
        <f t="shared" si="17"/>
        <v>#DIV/0!</v>
      </c>
      <c r="HO24" s="511" t="e">
        <f t="shared" si="17"/>
        <v>#DIV/0!</v>
      </c>
      <c r="HP24" s="511" t="e">
        <f t="shared" si="17"/>
        <v>#DIV/0!</v>
      </c>
      <c r="HQ24" s="511" t="e">
        <f t="shared" si="17"/>
        <v>#DIV/0!</v>
      </c>
      <c r="HR24" s="511" t="e">
        <f t="shared" si="17"/>
        <v>#DIV/0!</v>
      </c>
      <c r="HS24" s="511" t="e">
        <f t="shared" si="17"/>
        <v>#DIV/0!</v>
      </c>
      <c r="HT24" s="511" t="e">
        <f t="shared" si="17"/>
        <v>#DIV/0!</v>
      </c>
      <c r="HU24" s="511" t="e">
        <f t="shared" si="17"/>
        <v>#DIV/0!</v>
      </c>
      <c r="HV24" s="511" t="e">
        <f t="shared" si="17"/>
        <v>#DIV/0!</v>
      </c>
      <c r="HW24" s="511" t="e">
        <f t="shared" si="17"/>
        <v>#DIV/0!</v>
      </c>
      <c r="HX24" s="511" t="e">
        <f t="shared" si="17"/>
        <v>#DIV/0!</v>
      </c>
      <c r="HY24" s="511" t="e">
        <f t="shared" si="17"/>
        <v>#DIV/0!</v>
      </c>
      <c r="HZ24" s="511" t="e">
        <f t="shared" si="17"/>
        <v>#DIV/0!</v>
      </c>
      <c r="IA24" s="511" t="e">
        <f t="shared" si="17"/>
        <v>#DIV/0!</v>
      </c>
      <c r="IB24" s="511" t="e">
        <f t="shared" si="17"/>
        <v>#DIV/0!</v>
      </c>
      <c r="IC24" s="511" t="e">
        <f t="shared" si="17"/>
        <v>#DIV/0!</v>
      </c>
      <c r="ID24" s="511" t="e">
        <f t="shared" si="17"/>
        <v>#DIV/0!</v>
      </c>
      <c r="IE24" s="511" t="e">
        <f t="shared" si="17"/>
        <v>#DIV/0!</v>
      </c>
      <c r="IF24" s="511" t="e">
        <f t="shared" si="17"/>
        <v>#DIV/0!</v>
      </c>
      <c r="IG24" s="511" t="e">
        <f t="shared" si="17"/>
        <v>#DIV/0!</v>
      </c>
      <c r="IH24" s="511" t="e">
        <f t="shared" si="17"/>
        <v>#DIV/0!</v>
      </c>
      <c r="II24" s="511" t="e">
        <f t="shared" si="17"/>
        <v>#DIV/0!</v>
      </c>
      <c r="IJ24" s="511" t="e">
        <f t="shared" si="17"/>
        <v>#DIV/0!</v>
      </c>
      <c r="IK24" s="511" t="e">
        <f t="shared" si="17"/>
        <v>#DIV/0!</v>
      </c>
      <c r="IL24" s="511" t="e">
        <f t="shared" si="17"/>
        <v>#DIV/0!</v>
      </c>
      <c r="IM24" s="511" t="e">
        <f t="shared" si="17"/>
        <v>#DIV/0!</v>
      </c>
      <c r="IN24" s="511" t="e">
        <f t="shared" si="17"/>
        <v>#DIV/0!</v>
      </c>
      <c r="IO24" s="511" t="e">
        <f t="shared" si="17"/>
        <v>#DIV/0!</v>
      </c>
      <c r="IP24" s="511" t="e">
        <f t="shared" si="17"/>
        <v>#DIV/0!</v>
      </c>
      <c r="IQ24" s="511" t="e">
        <f t="shared" si="17"/>
        <v>#DIV/0!</v>
      </c>
      <c r="IR24" s="511" t="e">
        <f t="shared" si="17"/>
        <v>#DIV/0!</v>
      </c>
      <c r="IS24" s="511" t="e">
        <f t="shared" si="17"/>
        <v>#DIV/0!</v>
      </c>
      <c r="IT24" s="511" t="e">
        <f t="shared" si="17"/>
        <v>#DIV/0!</v>
      </c>
      <c r="IU24" s="511" t="e">
        <f t="shared" si="17"/>
        <v>#DIV/0!</v>
      </c>
      <c r="IV24" s="511" t="e">
        <f t="shared" si="17"/>
        <v>#DIV/0!</v>
      </c>
    </row>
    <row r="25" spans="1:256" ht="12.75" customHeight="1">
      <c r="A25" s="512" t="s">
        <v>196</v>
      </c>
      <c r="B25" s="512"/>
      <c r="C25" s="512"/>
      <c r="D25" s="503">
        <v>626.02482136141407</v>
      </c>
      <c r="E25" s="503">
        <v>23.026200325937069</v>
      </c>
      <c r="F25" s="503">
        <v>80.591701140779747</v>
      </c>
      <c r="G25" s="503">
        <v>0</v>
      </c>
      <c r="H25" s="503">
        <v>2.8782750407421336</v>
      </c>
      <c r="I25" s="503">
        <v>0</v>
      </c>
      <c r="J25" s="503">
        <v>7.1956876018553348</v>
      </c>
      <c r="K25" s="503">
        <v>138.15720195562244</v>
      </c>
      <c r="L25" s="503">
        <v>37.417575529647742</v>
      </c>
      <c r="M25" s="503">
        <v>47.491538172245207</v>
      </c>
      <c r="N25" s="503">
        <v>0</v>
      </c>
      <c r="O25" s="503">
        <v>1.4391375203710668</v>
      </c>
      <c r="P25" s="513">
        <v>8.6348251222264025</v>
      </c>
      <c r="Q25" s="514"/>
      <c r="R25" s="504">
        <v>14.39137520371067</v>
      </c>
      <c r="S25" s="513">
        <v>264.80130374827627</v>
      </c>
      <c r="T25" s="503">
        <v>12.9522376833396</v>
      </c>
    </row>
    <row r="27" spans="1:256" ht="21.75" customHeight="1"/>
  </sheetData>
  <sheetProtection selectLockedCells="1" selectUnlockedCells="1"/>
  <mergeCells count="16">
    <mergeCell ref="A22:C22"/>
    <mergeCell ref="A23:C23"/>
    <mergeCell ref="A24:C24"/>
    <mergeCell ref="A25:C25"/>
    <mergeCell ref="A15:B15"/>
    <mergeCell ref="A17:B17"/>
    <mergeCell ref="A18:C18"/>
    <mergeCell ref="A19:C19"/>
    <mergeCell ref="A20:C20"/>
    <mergeCell ref="A21:C21"/>
    <mergeCell ref="A1:XFD1"/>
    <mergeCell ref="B2:R2"/>
    <mergeCell ref="A3:A4"/>
    <mergeCell ref="B3:B4"/>
    <mergeCell ref="C3:C4"/>
    <mergeCell ref="D3:D4"/>
  </mergeCells>
  <dataValidations count="1">
    <dataValidation operator="equal" allowBlank="1" showErrorMessage="1" sqref="C5:C16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25"/>
  <sheetViews>
    <sheetView showZeros="0" topLeftCell="A13" workbookViewId="0">
      <selection activeCell="D25" sqref="D25"/>
    </sheetView>
  </sheetViews>
  <sheetFormatPr defaultRowHeight="12.75" outlineLevelRow="1"/>
  <cols>
    <col min="1" max="1" width="5.28515625" customWidth="1"/>
    <col min="2" max="2" width="20" customWidth="1"/>
    <col min="6" max="6" width="8.5703125" customWidth="1"/>
    <col min="7" max="7" width="6.7109375" customWidth="1"/>
    <col min="9" max="9" width="7.42578125" customWidth="1"/>
    <col min="10" max="10" width="7.140625" customWidth="1"/>
    <col min="11" max="11" width="8.85546875" customWidth="1"/>
    <col min="12" max="16" width="7.140625" customWidth="1"/>
    <col min="17" max="17" width="8.42578125" customWidth="1"/>
    <col min="18" max="18" width="8.5703125" customWidth="1"/>
    <col min="20" max="20" width="7.28515625" style="260" customWidth="1"/>
    <col min="21" max="166" width="9.140625" style="97"/>
  </cols>
  <sheetData>
    <row r="1" spans="1:253" s="518" customFormat="1" ht="34.9" customHeight="1">
      <c r="A1" s="517" t="s">
        <v>183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</row>
    <row r="2" spans="1:253" s="180" customFormat="1" ht="25.5" customHeight="1" thickBot="1">
      <c r="A2" s="519"/>
      <c r="B2" s="341" t="s">
        <v>184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520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81"/>
      <c r="DU2" s="181"/>
      <c r="DV2" s="181"/>
      <c r="DW2" s="181"/>
      <c r="DX2" s="181"/>
      <c r="DY2" s="181"/>
      <c r="DZ2" s="181"/>
      <c r="EA2" s="181"/>
      <c r="EB2" s="181"/>
      <c r="EC2" s="181"/>
      <c r="ED2" s="181"/>
      <c r="EE2" s="181"/>
      <c r="EF2" s="181"/>
      <c r="EG2" s="181"/>
      <c r="EH2" s="181"/>
      <c r="EI2" s="181"/>
      <c r="EJ2" s="181"/>
      <c r="EK2" s="181"/>
      <c r="EL2" s="181"/>
      <c r="EM2" s="181"/>
      <c r="EN2" s="181"/>
      <c r="EO2" s="181"/>
      <c r="EP2" s="181"/>
      <c r="EQ2" s="181"/>
      <c r="ER2" s="181"/>
      <c r="ES2" s="181"/>
      <c r="ET2" s="181"/>
      <c r="EU2" s="181"/>
      <c r="EV2" s="181"/>
      <c r="EW2" s="181"/>
      <c r="EX2" s="181"/>
      <c r="EY2" s="181"/>
      <c r="EZ2" s="181"/>
      <c r="FA2" s="181"/>
      <c r="FB2" s="181"/>
      <c r="FC2" s="181"/>
      <c r="FD2" s="181"/>
      <c r="FE2" s="181"/>
      <c r="FF2" s="181"/>
      <c r="FG2" s="181"/>
      <c r="FH2" s="181"/>
      <c r="FI2" s="181"/>
      <c r="FJ2" s="181"/>
    </row>
    <row r="3" spans="1:253" s="529" customFormat="1" ht="117.75" customHeight="1" thickBot="1">
      <c r="A3" s="521" t="s">
        <v>114</v>
      </c>
      <c r="B3" s="522" t="s">
        <v>115</v>
      </c>
      <c r="C3" s="523" t="s">
        <v>185</v>
      </c>
      <c r="D3" s="524" t="s">
        <v>117</v>
      </c>
      <c r="E3" s="525" t="s">
        <v>118</v>
      </c>
      <c r="F3" s="526" t="s">
        <v>119</v>
      </c>
      <c r="G3" s="526" t="s">
        <v>120</v>
      </c>
      <c r="H3" s="526" t="s">
        <v>121</v>
      </c>
      <c r="I3" s="526" t="s">
        <v>122</v>
      </c>
      <c r="J3" s="526" t="s">
        <v>123</v>
      </c>
      <c r="K3" s="527" t="s">
        <v>124</v>
      </c>
      <c r="L3" s="527" t="s">
        <v>125</v>
      </c>
      <c r="M3" s="527" t="s">
        <v>126</v>
      </c>
      <c r="N3" s="527" t="s">
        <v>127</v>
      </c>
      <c r="O3" s="527" t="s">
        <v>128</v>
      </c>
      <c r="P3" s="527" t="s">
        <v>129</v>
      </c>
      <c r="Q3" s="527" t="s">
        <v>132</v>
      </c>
      <c r="R3" s="527" t="s">
        <v>133</v>
      </c>
      <c r="S3" s="528" t="s">
        <v>134</v>
      </c>
      <c r="T3" s="424" t="s">
        <v>135</v>
      </c>
      <c r="U3" s="567"/>
      <c r="V3" s="568"/>
      <c r="W3" s="568"/>
      <c r="X3" s="568"/>
      <c r="Y3" s="568"/>
      <c r="Z3" s="568"/>
      <c r="AA3" s="568"/>
      <c r="AB3" s="568"/>
      <c r="AC3" s="568"/>
      <c r="AD3" s="568"/>
      <c r="AE3" s="568"/>
      <c r="AF3" s="568"/>
      <c r="AG3" s="568"/>
      <c r="AH3" s="568"/>
      <c r="AI3" s="568"/>
      <c r="AJ3" s="568"/>
      <c r="AK3" s="568"/>
      <c r="AL3" s="568"/>
      <c r="AM3" s="568"/>
      <c r="AN3" s="568"/>
      <c r="AO3" s="568"/>
      <c r="AP3" s="568"/>
      <c r="AQ3" s="568"/>
      <c r="AR3" s="568"/>
      <c r="AS3" s="568"/>
      <c r="AT3" s="568"/>
      <c r="AU3" s="568"/>
      <c r="AV3" s="568"/>
      <c r="AW3" s="568"/>
      <c r="AX3" s="568"/>
      <c r="AY3" s="568"/>
      <c r="AZ3" s="568"/>
      <c r="BA3" s="568"/>
      <c r="BB3" s="568"/>
      <c r="BC3" s="568"/>
      <c r="BD3" s="568"/>
      <c r="BE3" s="568"/>
      <c r="BF3" s="568"/>
      <c r="BG3" s="568"/>
      <c r="BH3" s="568"/>
      <c r="BI3" s="568"/>
      <c r="BJ3" s="568"/>
      <c r="BK3" s="568"/>
      <c r="BL3" s="568"/>
      <c r="BM3" s="568"/>
      <c r="BN3" s="568"/>
      <c r="BO3" s="568"/>
      <c r="BP3" s="568"/>
      <c r="BQ3" s="568"/>
      <c r="BR3" s="568"/>
      <c r="BS3" s="568"/>
      <c r="BT3" s="568"/>
      <c r="BU3" s="568"/>
      <c r="BV3" s="568"/>
      <c r="BW3" s="568"/>
      <c r="BX3" s="568"/>
      <c r="BY3" s="568"/>
      <c r="BZ3" s="568"/>
      <c r="CA3" s="568"/>
      <c r="CB3" s="568"/>
      <c r="CC3" s="568"/>
      <c r="CD3" s="568"/>
      <c r="CE3" s="568"/>
      <c r="CF3" s="568"/>
      <c r="CG3" s="568"/>
      <c r="CH3" s="568"/>
      <c r="CI3" s="568"/>
      <c r="CJ3" s="568"/>
      <c r="CK3" s="568"/>
      <c r="CL3" s="568"/>
      <c r="CM3" s="568"/>
      <c r="CN3" s="568"/>
      <c r="CO3" s="568"/>
      <c r="CP3" s="568"/>
      <c r="CQ3" s="568"/>
      <c r="CR3" s="568"/>
      <c r="CS3" s="568"/>
      <c r="CT3" s="568"/>
      <c r="CU3" s="568"/>
      <c r="CV3" s="568"/>
      <c r="CW3" s="568"/>
      <c r="CX3" s="568"/>
      <c r="CY3" s="568"/>
      <c r="CZ3" s="568"/>
      <c r="DA3" s="568"/>
      <c r="DB3" s="568"/>
      <c r="DC3" s="568"/>
      <c r="DD3" s="568"/>
      <c r="DE3" s="568"/>
      <c r="DF3" s="568"/>
      <c r="DG3" s="568"/>
      <c r="DH3" s="568"/>
      <c r="DI3" s="568"/>
      <c r="DJ3" s="568"/>
      <c r="DK3" s="568"/>
      <c r="DL3" s="568"/>
      <c r="DM3" s="568"/>
      <c r="DN3" s="568"/>
      <c r="DO3" s="568"/>
      <c r="DP3" s="568"/>
      <c r="DQ3" s="568"/>
      <c r="DR3" s="568"/>
      <c r="DS3" s="568"/>
      <c r="DT3" s="568"/>
      <c r="DU3" s="568"/>
      <c r="DV3" s="568"/>
      <c r="DW3" s="568"/>
      <c r="DX3" s="568"/>
      <c r="DY3" s="568"/>
      <c r="DZ3" s="568"/>
      <c r="EA3" s="568"/>
      <c r="EB3" s="568"/>
      <c r="EC3" s="568"/>
      <c r="ED3" s="568"/>
      <c r="EE3" s="568"/>
      <c r="EF3" s="568"/>
      <c r="EG3" s="568"/>
      <c r="EH3" s="568"/>
      <c r="EI3" s="568"/>
      <c r="EJ3" s="568"/>
      <c r="EK3" s="568"/>
      <c r="EL3" s="568"/>
      <c r="EM3" s="568"/>
      <c r="EN3" s="568"/>
      <c r="EO3" s="568"/>
      <c r="EP3" s="568"/>
      <c r="EQ3" s="568"/>
      <c r="ER3" s="568"/>
      <c r="ES3" s="568"/>
      <c r="ET3" s="568"/>
      <c r="EU3" s="568"/>
      <c r="EV3" s="568"/>
      <c r="EW3" s="568"/>
      <c r="EX3" s="568"/>
      <c r="EY3" s="568"/>
      <c r="EZ3" s="568"/>
      <c r="FA3" s="568"/>
      <c r="FB3" s="568"/>
      <c r="FC3" s="568"/>
      <c r="FD3" s="568"/>
      <c r="FE3" s="568"/>
      <c r="FF3" s="568"/>
      <c r="FG3" s="568"/>
      <c r="FH3" s="568"/>
      <c r="FI3" s="568"/>
      <c r="FJ3" s="568"/>
    </row>
    <row r="4" spans="1:253" s="529" customFormat="1" ht="26.25" customHeight="1" thickBot="1">
      <c r="A4" s="521"/>
      <c r="B4" s="522"/>
      <c r="C4" s="530"/>
      <c r="D4" s="524"/>
      <c r="E4" s="531" t="s">
        <v>137</v>
      </c>
      <c r="F4" s="532" t="s">
        <v>138</v>
      </c>
      <c r="G4" s="532" t="s">
        <v>139</v>
      </c>
      <c r="H4" s="532" t="s">
        <v>140</v>
      </c>
      <c r="I4" s="532" t="s">
        <v>141</v>
      </c>
      <c r="J4" s="532" t="s">
        <v>142</v>
      </c>
      <c r="K4" s="533" t="s">
        <v>143</v>
      </c>
      <c r="L4" s="533" t="s">
        <v>144</v>
      </c>
      <c r="M4" s="533" t="s">
        <v>145</v>
      </c>
      <c r="N4" s="533" t="s">
        <v>146</v>
      </c>
      <c r="O4" s="533" t="s">
        <v>147</v>
      </c>
      <c r="P4" s="533" t="s">
        <v>148</v>
      </c>
      <c r="Q4" s="533" t="s">
        <v>151</v>
      </c>
      <c r="R4" s="533" t="s">
        <v>152</v>
      </c>
      <c r="S4" s="534" t="s">
        <v>153</v>
      </c>
      <c r="T4" s="434" t="s">
        <v>154</v>
      </c>
      <c r="U4" s="539"/>
      <c r="V4" s="568"/>
      <c r="W4" s="568"/>
      <c r="X4" s="568"/>
      <c r="Y4" s="568"/>
      <c r="Z4" s="568"/>
      <c r="AA4" s="568"/>
      <c r="AB4" s="568"/>
      <c r="AC4" s="568"/>
      <c r="AD4" s="568"/>
      <c r="AE4" s="568"/>
      <c r="AF4" s="568"/>
      <c r="AG4" s="568"/>
      <c r="AH4" s="568"/>
      <c r="AI4" s="568"/>
      <c r="AJ4" s="568"/>
      <c r="AK4" s="568"/>
      <c r="AL4" s="568"/>
      <c r="AM4" s="568"/>
      <c r="AN4" s="568"/>
      <c r="AO4" s="568"/>
      <c r="AP4" s="568"/>
      <c r="AQ4" s="568"/>
      <c r="AR4" s="568"/>
      <c r="AS4" s="568"/>
      <c r="AT4" s="568"/>
      <c r="AU4" s="568"/>
      <c r="AV4" s="568"/>
      <c r="AW4" s="568"/>
      <c r="AX4" s="568"/>
      <c r="AY4" s="568"/>
      <c r="AZ4" s="568"/>
      <c r="BA4" s="568"/>
      <c r="BB4" s="568"/>
      <c r="BC4" s="568"/>
      <c r="BD4" s="568"/>
      <c r="BE4" s="568"/>
      <c r="BF4" s="568"/>
      <c r="BG4" s="568"/>
      <c r="BH4" s="568"/>
      <c r="BI4" s="568"/>
      <c r="BJ4" s="568"/>
      <c r="BK4" s="568"/>
      <c r="BL4" s="568"/>
      <c r="BM4" s="568"/>
      <c r="BN4" s="568"/>
      <c r="BO4" s="568"/>
      <c r="BP4" s="568"/>
      <c r="BQ4" s="568"/>
      <c r="BR4" s="568"/>
      <c r="BS4" s="568"/>
      <c r="BT4" s="568"/>
      <c r="BU4" s="568"/>
      <c r="BV4" s="568"/>
      <c r="BW4" s="568"/>
      <c r="BX4" s="568"/>
      <c r="BY4" s="568"/>
      <c r="BZ4" s="568"/>
      <c r="CA4" s="568"/>
      <c r="CB4" s="568"/>
      <c r="CC4" s="568"/>
      <c r="CD4" s="568"/>
      <c r="CE4" s="568"/>
      <c r="CF4" s="568"/>
      <c r="CG4" s="568"/>
      <c r="CH4" s="568"/>
      <c r="CI4" s="568"/>
      <c r="CJ4" s="568"/>
      <c r="CK4" s="568"/>
      <c r="CL4" s="568"/>
      <c r="CM4" s="568"/>
      <c r="CN4" s="568"/>
      <c r="CO4" s="568"/>
      <c r="CP4" s="568"/>
      <c r="CQ4" s="568"/>
      <c r="CR4" s="568"/>
      <c r="CS4" s="568"/>
      <c r="CT4" s="568"/>
      <c r="CU4" s="568"/>
      <c r="CV4" s="568"/>
      <c r="CW4" s="568"/>
      <c r="CX4" s="568"/>
      <c r="CY4" s="568"/>
      <c r="CZ4" s="568"/>
      <c r="DA4" s="568"/>
      <c r="DB4" s="568"/>
      <c r="DC4" s="568"/>
      <c r="DD4" s="568"/>
      <c r="DE4" s="568"/>
      <c r="DF4" s="568"/>
      <c r="DG4" s="568"/>
      <c r="DH4" s="568"/>
      <c r="DI4" s="568"/>
      <c r="DJ4" s="568"/>
      <c r="DK4" s="568"/>
      <c r="DL4" s="568"/>
      <c r="DM4" s="568"/>
      <c r="DN4" s="568"/>
      <c r="DO4" s="568"/>
      <c r="DP4" s="568"/>
      <c r="DQ4" s="568"/>
      <c r="DR4" s="568"/>
      <c r="DS4" s="568"/>
      <c r="DT4" s="568"/>
      <c r="DU4" s="568"/>
      <c r="DV4" s="568"/>
      <c r="DW4" s="568"/>
      <c r="DX4" s="568"/>
      <c r="DY4" s="568"/>
      <c r="DZ4" s="568"/>
      <c r="EA4" s="568"/>
      <c r="EB4" s="568"/>
      <c r="EC4" s="568"/>
      <c r="ED4" s="568"/>
      <c r="EE4" s="568"/>
      <c r="EF4" s="568"/>
      <c r="EG4" s="568"/>
      <c r="EH4" s="568"/>
      <c r="EI4" s="568"/>
      <c r="EJ4" s="568"/>
      <c r="EK4" s="568"/>
      <c r="EL4" s="568"/>
      <c r="EM4" s="568"/>
      <c r="EN4" s="568"/>
      <c r="EO4" s="568"/>
      <c r="EP4" s="568"/>
      <c r="EQ4" s="568"/>
      <c r="ER4" s="568"/>
      <c r="ES4" s="568"/>
      <c r="ET4" s="568"/>
      <c r="EU4" s="568"/>
      <c r="EV4" s="568"/>
      <c r="EW4" s="568"/>
      <c r="EX4" s="568"/>
      <c r="EY4" s="568"/>
      <c r="EZ4" s="568"/>
      <c r="FA4" s="568"/>
      <c r="FB4" s="568"/>
      <c r="FC4" s="568"/>
      <c r="FD4" s="568"/>
      <c r="FE4" s="568"/>
      <c r="FF4" s="568"/>
      <c r="FG4" s="568"/>
      <c r="FH4" s="568"/>
      <c r="FI4" s="568"/>
      <c r="FJ4" s="568"/>
    </row>
    <row r="5" spans="1:253" s="529" customFormat="1" ht="21.75" customHeight="1" outlineLevel="1">
      <c r="A5" s="196">
        <v>1</v>
      </c>
      <c r="B5" s="535" t="s">
        <v>38</v>
      </c>
      <c r="C5" s="536">
        <v>18566</v>
      </c>
      <c r="D5" s="537">
        <v>491.57599913820962</v>
      </c>
      <c r="E5" s="538">
        <v>46.37509425832166</v>
      </c>
      <c r="F5" s="538">
        <v>92.75018851664332</v>
      </c>
      <c r="G5" s="538">
        <v>0</v>
      </c>
      <c r="H5" s="538">
        <v>18.550037703328666</v>
      </c>
      <c r="I5" s="538">
        <v>0</v>
      </c>
      <c r="J5" s="538">
        <v>9.275018851664333</v>
      </c>
      <c r="K5" s="538">
        <v>139.125282774965</v>
      </c>
      <c r="L5" s="538">
        <v>9.275018851664333</v>
      </c>
      <c r="M5" s="538">
        <v>0</v>
      </c>
      <c r="N5" s="538">
        <v>0</v>
      </c>
      <c r="O5" s="538">
        <v>0</v>
      </c>
      <c r="P5" s="538">
        <v>9.275018851664333</v>
      </c>
      <c r="Q5" s="538">
        <v>0</v>
      </c>
      <c r="R5" s="538">
        <v>37.100075406657332</v>
      </c>
      <c r="S5" s="578">
        <v>129.85026392330064</v>
      </c>
      <c r="T5" s="583">
        <v>9.275018851664333</v>
      </c>
      <c r="U5" s="539"/>
      <c r="V5" s="568"/>
      <c r="W5" s="568"/>
      <c r="X5" s="568"/>
      <c r="Y5" s="568"/>
      <c r="Z5" s="568"/>
      <c r="AA5" s="568"/>
      <c r="AB5" s="568"/>
      <c r="AC5" s="568"/>
      <c r="AD5" s="568"/>
      <c r="AE5" s="568"/>
      <c r="AF5" s="568"/>
      <c r="AG5" s="568"/>
      <c r="AH5" s="568"/>
      <c r="AI5" s="568"/>
      <c r="AJ5" s="568"/>
      <c r="AK5" s="568"/>
      <c r="AL5" s="568"/>
      <c r="AM5" s="568"/>
      <c r="AN5" s="568"/>
      <c r="AO5" s="568"/>
      <c r="AP5" s="568"/>
      <c r="AQ5" s="568"/>
      <c r="AR5" s="568"/>
      <c r="AS5" s="568"/>
      <c r="AT5" s="568"/>
      <c r="AU5" s="568"/>
      <c r="AV5" s="568"/>
      <c r="AW5" s="568"/>
      <c r="AX5" s="568"/>
      <c r="AY5" s="568"/>
      <c r="AZ5" s="568"/>
      <c r="BA5" s="568"/>
      <c r="BB5" s="568"/>
      <c r="BC5" s="568"/>
      <c r="BD5" s="568"/>
      <c r="BE5" s="568"/>
      <c r="BF5" s="568"/>
      <c r="BG5" s="568"/>
      <c r="BH5" s="568"/>
      <c r="BI5" s="568"/>
      <c r="BJ5" s="568"/>
      <c r="BK5" s="568"/>
      <c r="BL5" s="568"/>
      <c r="BM5" s="568"/>
      <c r="BN5" s="568"/>
      <c r="BO5" s="568"/>
      <c r="BP5" s="568"/>
      <c r="BQ5" s="568"/>
      <c r="BR5" s="568"/>
      <c r="BS5" s="568"/>
      <c r="BT5" s="568"/>
      <c r="BU5" s="568"/>
      <c r="BV5" s="568"/>
      <c r="BW5" s="568"/>
      <c r="BX5" s="568"/>
      <c r="BY5" s="568"/>
      <c r="BZ5" s="568"/>
      <c r="CA5" s="568"/>
      <c r="CB5" s="568"/>
      <c r="CC5" s="568"/>
      <c r="CD5" s="568"/>
      <c r="CE5" s="568"/>
      <c r="CF5" s="568"/>
      <c r="CG5" s="568"/>
      <c r="CH5" s="568"/>
      <c r="CI5" s="568"/>
      <c r="CJ5" s="568"/>
      <c r="CK5" s="568"/>
      <c r="CL5" s="568"/>
      <c r="CM5" s="568"/>
      <c r="CN5" s="568"/>
      <c r="CO5" s="568"/>
      <c r="CP5" s="568"/>
      <c r="CQ5" s="568"/>
      <c r="CR5" s="568"/>
      <c r="CS5" s="568"/>
      <c r="CT5" s="568"/>
      <c r="CU5" s="568"/>
      <c r="CV5" s="568"/>
      <c r="CW5" s="568"/>
      <c r="CX5" s="568"/>
      <c r="CY5" s="568"/>
      <c r="CZ5" s="568"/>
      <c r="DA5" s="568"/>
      <c r="DB5" s="568"/>
      <c r="DC5" s="568"/>
      <c r="DD5" s="568"/>
      <c r="DE5" s="568"/>
      <c r="DF5" s="568"/>
      <c r="DG5" s="568"/>
      <c r="DH5" s="568"/>
      <c r="DI5" s="568"/>
      <c r="DJ5" s="568"/>
      <c r="DK5" s="568"/>
      <c r="DL5" s="568"/>
      <c r="DM5" s="568"/>
      <c r="DN5" s="568"/>
      <c r="DO5" s="568"/>
      <c r="DP5" s="568"/>
      <c r="DQ5" s="568"/>
      <c r="DR5" s="568"/>
      <c r="DS5" s="568"/>
      <c r="DT5" s="568"/>
      <c r="DU5" s="568"/>
      <c r="DV5" s="568"/>
      <c r="DW5" s="568"/>
      <c r="DX5" s="568"/>
      <c r="DY5" s="568"/>
      <c r="DZ5" s="568"/>
      <c r="EA5" s="568"/>
      <c r="EB5" s="568"/>
      <c r="EC5" s="568"/>
      <c r="ED5" s="568"/>
      <c r="EE5" s="568"/>
      <c r="EF5" s="568"/>
      <c r="EG5" s="568"/>
      <c r="EH5" s="568"/>
      <c r="EI5" s="568"/>
      <c r="EJ5" s="568"/>
      <c r="EK5" s="568"/>
      <c r="EL5" s="568"/>
      <c r="EM5" s="568"/>
      <c r="EN5" s="568"/>
      <c r="EO5" s="568"/>
      <c r="EP5" s="568"/>
      <c r="EQ5" s="568"/>
      <c r="ER5" s="568"/>
      <c r="ES5" s="568"/>
      <c r="ET5" s="568"/>
      <c r="EU5" s="568"/>
      <c r="EV5" s="568"/>
      <c r="EW5" s="568"/>
      <c r="EX5" s="568"/>
      <c r="EY5" s="568"/>
      <c r="EZ5" s="568"/>
      <c r="FA5" s="568"/>
      <c r="FB5" s="568"/>
      <c r="FC5" s="568"/>
      <c r="FD5" s="568"/>
      <c r="FE5" s="568"/>
      <c r="FF5" s="568"/>
      <c r="FG5" s="568"/>
      <c r="FH5" s="568"/>
      <c r="FI5" s="568"/>
      <c r="FJ5" s="568"/>
    </row>
    <row r="6" spans="1:253" s="529" customFormat="1" ht="21.75" customHeight="1" outlineLevel="1">
      <c r="A6" s="196">
        <v>2</v>
      </c>
      <c r="B6" s="535" t="s">
        <v>39</v>
      </c>
      <c r="C6" s="536">
        <v>4367</v>
      </c>
      <c r="D6" s="537">
        <v>749.20998397068922</v>
      </c>
      <c r="E6" s="538">
        <v>39.432104419509962</v>
      </c>
      <c r="F6" s="538">
        <v>197.1605220975498</v>
      </c>
      <c r="G6" s="538">
        <v>0</v>
      </c>
      <c r="H6" s="538">
        <v>0</v>
      </c>
      <c r="I6" s="538">
        <v>0</v>
      </c>
      <c r="J6" s="538">
        <v>0</v>
      </c>
      <c r="K6" s="538">
        <v>78.864208839019923</v>
      </c>
      <c r="L6" s="538">
        <v>78.864208839019923</v>
      </c>
      <c r="M6" s="538">
        <v>0</v>
      </c>
      <c r="N6" s="538">
        <v>0</v>
      </c>
      <c r="O6" s="538">
        <v>0</v>
      </c>
      <c r="P6" s="538">
        <v>0</v>
      </c>
      <c r="Q6" s="538">
        <v>0</v>
      </c>
      <c r="R6" s="538">
        <v>0</v>
      </c>
      <c r="S6" s="578">
        <v>354.88893977558968</v>
      </c>
      <c r="T6" s="583">
        <v>0</v>
      </c>
      <c r="U6" s="539"/>
      <c r="V6" s="568"/>
      <c r="W6" s="568"/>
      <c r="X6" s="568"/>
      <c r="Y6" s="568"/>
      <c r="Z6" s="568"/>
      <c r="AA6" s="568"/>
      <c r="AB6" s="568"/>
      <c r="AC6" s="568"/>
      <c r="AD6" s="568"/>
      <c r="AE6" s="568"/>
      <c r="AF6" s="568"/>
      <c r="AG6" s="568"/>
      <c r="AH6" s="568"/>
      <c r="AI6" s="568"/>
      <c r="AJ6" s="568"/>
      <c r="AK6" s="568"/>
      <c r="AL6" s="568"/>
      <c r="AM6" s="568"/>
      <c r="AN6" s="568"/>
      <c r="AO6" s="568"/>
      <c r="AP6" s="568"/>
      <c r="AQ6" s="568"/>
      <c r="AR6" s="568"/>
      <c r="AS6" s="568"/>
      <c r="AT6" s="568"/>
      <c r="AU6" s="568"/>
      <c r="AV6" s="568"/>
      <c r="AW6" s="568"/>
      <c r="AX6" s="568"/>
      <c r="AY6" s="568"/>
      <c r="AZ6" s="568"/>
      <c r="BA6" s="568"/>
      <c r="BB6" s="568"/>
      <c r="BC6" s="568"/>
      <c r="BD6" s="568"/>
      <c r="BE6" s="568"/>
      <c r="BF6" s="568"/>
      <c r="BG6" s="568"/>
      <c r="BH6" s="568"/>
      <c r="BI6" s="568"/>
      <c r="BJ6" s="568"/>
      <c r="BK6" s="568"/>
      <c r="BL6" s="568"/>
      <c r="BM6" s="568"/>
      <c r="BN6" s="568"/>
      <c r="BO6" s="568"/>
      <c r="BP6" s="568"/>
      <c r="BQ6" s="568"/>
      <c r="BR6" s="568"/>
      <c r="BS6" s="568"/>
      <c r="BT6" s="568"/>
      <c r="BU6" s="568"/>
      <c r="BV6" s="568"/>
      <c r="BW6" s="568"/>
      <c r="BX6" s="568"/>
      <c r="BY6" s="568"/>
      <c r="BZ6" s="568"/>
      <c r="CA6" s="568"/>
      <c r="CB6" s="568"/>
      <c r="CC6" s="568"/>
      <c r="CD6" s="568"/>
      <c r="CE6" s="568"/>
      <c r="CF6" s="568"/>
      <c r="CG6" s="568"/>
      <c r="CH6" s="568"/>
      <c r="CI6" s="568"/>
      <c r="CJ6" s="568"/>
      <c r="CK6" s="568"/>
      <c r="CL6" s="568"/>
      <c r="CM6" s="568"/>
      <c r="CN6" s="568"/>
      <c r="CO6" s="568"/>
      <c r="CP6" s="568"/>
      <c r="CQ6" s="568"/>
      <c r="CR6" s="568"/>
      <c r="CS6" s="568"/>
      <c r="CT6" s="568"/>
      <c r="CU6" s="568"/>
      <c r="CV6" s="568"/>
      <c r="CW6" s="568"/>
      <c r="CX6" s="568"/>
      <c r="CY6" s="568"/>
      <c r="CZ6" s="568"/>
      <c r="DA6" s="568"/>
      <c r="DB6" s="568"/>
      <c r="DC6" s="568"/>
      <c r="DD6" s="568"/>
      <c r="DE6" s="568"/>
      <c r="DF6" s="568"/>
      <c r="DG6" s="568"/>
      <c r="DH6" s="568"/>
      <c r="DI6" s="568"/>
      <c r="DJ6" s="568"/>
      <c r="DK6" s="568"/>
      <c r="DL6" s="568"/>
      <c r="DM6" s="568"/>
      <c r="DN6" s="568"/>
      <c r="DO6" s="568"/>
      <c r="DP6" s="568"/>
      <c r="DQ6" s="568"/>
      <c r="DR6" s="568"/>
      <c r="DS6" s="568"/>
      <c r="DT6" s="568"/>
      <c r="DU6" s="568"/>
      <c r="DV6" s="568"/>
      <c r="DW6" s="568"/>
      <c r="DX6" s="568"/>
      <c r="DY6" s="568"/>
      <c r="DZ6" s="568"/>
      <c r="EA6" s="568"/>
      <c r="EB6" s="568"/>
      <c r="EC6" s="568"/>
      <c r="ED6" s="568"/>
      <c r="EE6" s="568"/>
      <c r="EF6" s="568"/>
      <c r="EG6" s="568"/>
      <c r="EH6" s="568"/>
      <c r="EI6" s="568"/>
      <c r="EJ6" s="568"/>
      <c r="EK6" s="568"/>
      <c r="EL6" s="568"/>
      <c r="EM6" s="568"/>
      <c r="EN6" s="568"/>
      <c r="EO6" s="568"/>
      <c r="EP6" s="568"/>
      <c r="EQ6" s="568"/>
      <c r="ER6" s="568"/>
      <c r="ES6" s="568"/>
      <c r="ET6" s="568"/>
      <c r="EU6" s="568"/>
      <c r="EV6" s="568"/>
      <c r="EW6" s="568"/>
      <c r="EX6" s="568"/>
      <c r="EY6" s="568"/>
      <c r="EZ6" s="568"/>
      <c r="FA6" s="568"/>
      <c r="FB6" s="568"/>
      <c r="FC6" s="568"/>
      <c r="FD6" s="568"/>
      <c r="FE6" s="568"/>
      <c r="FF6" s="568"/>
      <c r="FG6" s="568"/>
      <c r="FH6" s="568"/>
      <c r="FI6" s="568"/>
      <c r="FJ6" s="568"/>
    </row>
    <row r="7" spans="1:253" s="540" customFormat="1" ht="21.75" customHeight="1">
      <c r="A7" s="196">
        <v>3</v>
      </c>
      <c r="B7" s="535" t="s">
        <v>40</v>
      </c>
      <c r="C7" s="536">
        <v>6144</v>
      </c>
      <c r="D7" s="537">
        <v>728.7109375</v>
      </c>
      <c r="E7" s="538">
        <v>56.0546875</v>
      </c>
      <c r="F7" s="538">
        <v>196.19140625</v>
      </c>
      <c r="G7" s="538">
        <v>0</v>
      </c>
      <c r="H7" s="538">
        <v>28.02734375</v>
      </c>
      <c r="I7" s="538">
        <v>0</v>
      </c>
      <c r="J7" s="538">
        <v>0</v>
      </c>
      <c r="K7" s="538">
        <v>196.19140625</v>
      </c>
      <c r="L7" s="538">
        <v>28.02734375</v>
      </c>
      <c r="M7" s="538">
        <v>28.02734375</v>
      </c>
      <c r="N7" s="538">
        <v>0</v>
      </c>
      <c r="O7" s="538">
        <v>0</v>
      </c>
      <c r="P7" s="538">
        <v>0</v>
      </c>
      <c r="Q7" s="538">
        <v>0</v>
      </c>
      <c r="R7" s="538">
        <v>0</v>
      </c>
      <c r="S7" s="578">
        <v>196.19140625</v>
      </c>
      <c r="T7" s="583">
        <v>0</v>
      </c>
      <c r="U7" s="569"/>
      <c r="V7" s="569"/>
      <c r="W7" s="569"/>
      <c r="X7" s="569"/>
      <c r="Y7" s="569"/>
      <c r="Z7" s="569"/>
      <c r="AA7" s="569"/>
      <c r="AB7" s="569"/>
      <c r="AC7" s="569"/>
      <c r="AD7" s="569"/>
      <c r="AE7" s="569"/>
      <c r="AF7" s="569"/>
      <c r="AG7" s="569"/>
      <c r="AH7" s="569"/>
      <c r="AI7" s="569"/>
      <c r="AJ7" s="569"/>
      <c r="AK7" s="569"/>
      <c r="AL7" s="569"/>
      <c r="AM7" s="569"/>
      <c r="AN7" s="569"/>
      <c r="AO7" s="569"/>
      <c r="AP7" s="569"/>
      <c r="AQ7" s="569"/>
      <c r="AR7" s="569"/>
      <c r="AS7" s="569"/>
      <c r="AT7" s="569"/>
      <c r="AU7" s="569"/>
      <c r="AV7" s="569"/>
      <c r="AW7" s="569"/>
      <c r="AX7" s="569"/>
      <c r="AY7" s="569"/>
      <c r="AZ7" s="569"/>
      <c r="BA7" s="569"/>
      <c r="BB7" s="569"/>
      <c r="BC7" s="569"/>
      <c r="BD7" s="569"/>
      <c r="BE7" s="569"/>
      <c r="BF7" s="569"/>
      <c r="BG7" s="569"/>
      <c r="BH7" s="569"/>
      <c r="BI7" s="569"/>
      <c r="BJ7" s="569"/>
      <c r="BK7" s="569"/>
      <c r="BL7" s="569"/>
      <c r="BM7" s="569"/>
      <c r="BN7" s="569"/>
      <c r="BO7" s="569"/>
      <c r="BP7" s="569"/>
      <c r="BQ7" s="569"/>
      <c r="BR7" s="569"/>
      <c r="BS7" s="569"/>
      <c r="BT7" s="569"/>
      <c r="BU7" s="569"/>
      <c r="BV7" s="569"/>
      <c r="BW7" s="569"/>
      <c r="BX7" s="569"/>
      <c r="BY7" s="569"/>
      <c r="BZ7" s="569"/>
      <c r="CA7" s="569"/>
      <c r="CB7" s="569"/>
      <c r="CC7" s="569"/>
      <c r="CD7" s="569"/>
      <c r="CE7" s="569"/>
      <c r="CF7" s="569"/>
      <c r="CG7" s="569"/>
      <c r="CH7" s="569"/>
      <c r="CI7" s="569"/>
      <c r="CJ7" s="569"/>
      <c r="CK7" s="569"/>
      <c r="CL7" s="569"/>
      <c r="CM7" s="569"/>
      <c r="CN7" s="569"/>
      <c r="CO7" s="569"/>
      <c r="CP7" s="569"/>
      <c r="CQ7" s="569"/>
      <c r="CR7" s="569"/>
      <c r="CS7" s="569"/>
      <c r="CT7" s="569"/>
      <c r="CU7" s="569"/>
      <c r="CV7" s="569"/>
      <c r="CW7" s="569"/>
      <c r="CX7" s="569"/>
      <c r="CY7" s="569"/>
      <c r="CZ7" s="569"/>
      <c r="DA7" s="569"/>
      <c r="DB7" s="569"/>
      <c r="DC7" s="569"/>
      <c r="DD7" s="569"/>
      <c r="DE7" s="569"/>
      <c r="DF7" s="569"/>
      <c r="DG7" s="569"/>
      <c r="DH7" s="569"/>
      <c r="DI7" s="569"/>
      <c r="DJ7" s="569"/>
      <c r="DK7" s="569"/>
      <c r="DL7" s="569"/>
      <c r="DM7" s="569"/>
      <c r="DN7" s="569"/>
      <c r="DO7" s="569"/>
      <c r="DP7" s="569"/>
      <c r="DQ7" s="569"/>
      <c r="DR7" s="569"/>
      <c r="DS7" s="569"/>
      <c r="DT7" s="569"/>
      <c r="DU7" s="569"/>
      <c r="DV7" s="569"/>
      <c r="DW7" s="569"/>
      <c r="DX7" s="569"/>
      <c r="DY7" s="569"/>
      <c r="DZ7" s="569"/>
      <c r="EA7" s="569"/>
      <c r="EB7" s="569"/>
      <c r="EC7" s="569"/>
      <c r="ED7" s="569"/>
      <c r="EE7" s="569"/>
      <c r="EF7" s="569"/>
      <c r="EG7" s="569"/>
      <c r="EH7" s="569"/>
      <c r="EI7" s="569"/>
      <c r="EJ7" s="569"/>
      <c r="EK7" s="569"/>
      <c r="EL7" s="569"/>
      <c r="EM7" s="569"/>
      <c r="EN7" s="569"/>
      <c r="EO7" s="569"/>
      <c r="EP7" s="569"/>
      <c r="EQ7" s="569"/>
      <c r="ER7" s="569"/>
      <c r="ES7" s="569"/>
      <c r="ET7" s="569"/>
      <c r="EU7" s="569"/>
      <c r="EV7" s="569"/>
      <c r="EW7" s="569"/>
      <c r="EX7" s="569"/>
      <c r="EY7" s="569"/>
      <c r="EZ7" s="569"/>
      <c r="FA7" s="569"/>
      <c r="FB7" s="569"/>
      <c r="FC7" s="569"/>
      <c r="FD7" s="569"/>
      <c r="FE7" s="569"/>
      <c r="FF7" s="569"/>
      <c r="FG7" s="569"/>
      <c r="FH7" s="569"/>
      <c r="FI7" s="569"/>
      <c r="FJ7" s="569"/>
    </row>
    <row r="8" spans="1:253" s="540" customFormat="1" ht="21.75" customHeight="1">
      <c r="A8" s="196">
        <v>4</v>
      </c>
      <c r="B8" s="535" t="s">
        <v>41</v>
      </c>
      <c r="C8" s="536">
        <v>6837</v>
      </c>
      <c r="D8" s="537">
        <v>755.59455901711272</v>
      </c>
      <c r="E8" s="538">
        <v>25.186485300570425</v>
      </c>
      <c r="F8" s="538">
        <v>100.7459412022817</v>
      </c>
      <c r="G8" s="538">
        <v>0</v>
      </c>
      <c r="H8" s="538">
        <v>0</v>
      </c>
      <c r="I8" s="538">
        <v>0</v>
      </c>
      <c r="J8" s="538">
        <v>75.559455901711274</v>
      </c>
      <c r="K8" s="538">
        <v>151.11891180342255</v>
      </c>
      <c r="L8" s="538">
        <v>25.186485300570425</v>
      </c>
      <c r="M8" s="538">
        <v>25.186485300570425</v>
      </c>
      <c r="N8" s="538">
        <v>0</v>
      </c>
      <c r="O8" s="538">
        <v>0</v>
      </c>
      <c r="P8" s="538">
        <v>0</v>
      </c>
      <c r="Q8" s="538">
        <v>0</v>
      </c>
      <c r="R8" s="538">
        <v>50.37297060114085</v>
      </c>
      <c r="S8" s="578">
        <v>302.2378236068451</v>
      </c>
      <c r="T8" s="583">
        <v>25.186485300570425</v>
      </c>
      <c r="U8" s="569"/>
      <c r="V8" s="569"/>
      <c r="W8" s="569"/>
      <c r="X8" s="569"/>
      <c r="Y8" s="569"/>
      <c r="Z8" s="569"/>
      <c r="AA8" s="569"/>
      <c r="AB8" s="569"/>
      <c r="AC8" s="569"/>
      <c r="AD8" s="569"/>
      <c r="AE8" s="569"/>
      <c r="AF8" s="569"/>
      <c r="AG8" s="569"/>
      <c r="AH8" s="569"/>
      <c r="AI8" s="569"/>
      <c r="AJ8" s="569"/>
      <c r="AK8" s="569"/>
      <c r="AL8" s="569"/>
      <c r="AM8" s="569"/>
      <c r="AN8" s="569"/>
      <c r="AO8" s="569"/>
      <c r="AP8" s="569"/>
      <c r="AQ8" s="569"/>
      <c r="AR8" s="569"/>
      <c r="AS8" s="569"/>
      <c r="AT8" s="569"/>
      <c r="AU8" s="569"/>
      <c r="AV8" s="569"/>
      <c r="AW8" s="569"/>
      <c r="AX8" s="569"/>
      <c r="AY8" s="569"/>
      <c r="AZ8" s="569"/>
      <c r="BA8" s="569"/>
      <c r="BB8" s="569"/>
      <c r="BC8" s="569"/>
      <c r="BD8" s="569"/>
      <c r="BE8" s="569"/>
      <c r="BF8" s="569"/>
      <c r="BG8" s="569"/>
      <c r="BH8" s="569"/>
      <c r="BI8" s="569"/>
      <c r="BJ8" s="569"/>
      <c r="BK8" s="569"/>
      <c r="BL8" s="569"/>
      <c r="BM8" s="569"/>
      <c r="BN8" s="569"/>
      <c r="BO8" s="569"/>
      <c r="BP8" s="569"/>
      <c r="BQ8" s="569"/>
      <c r="BR8" s="569"/>
      <c r="BS8" s="569"/>
      <c r="BT8" s="569"/>
      <c r="BU8" s="569"/>
      <c r="BV8" s="569"/>
      <c r="BW8" s="569"/>
      <c r="BX8" s="569"/>
      <c r="BY8" s="569"/>
      <c r="BZ8" s="569"/>
      <c r="CA8" s="569"/>
      <c r="CB8" s="569"/>
      <c r="CC8" s="569"/>
      <c r="CD8" s="569"/>
      <c r="CE8" s="569"/>
      <c r="CF8" s="569"/>
      <c r="CG8" s="569"/>
      <c r="CH8" s="569"/>
      <c r="CI8" s="569"/>
      <c r="CJ8" s="569"/>
      <c r="CK8" s="569"/>
      <c r="CL8" s="569"/>
      <c r="CM8" s="569"/>
      <c r="CN8" s="569"/>
      <c r="CO8" s="569"/>
      <c r="CP8" s="569"/>
      <c r="CQ8" s="569"/>
      <c r="CR8" s="569"/>
      <c r="CS8" s="569"/>
      <c r="CT8" s="569"/>
      <c r="CU8" s="569"/>
      <c r="CV8" s="569"/>
      <c r="CW8" s="569"/>
      <c r="CX8" s="569"/>
      <c r="CY8" s="569"/>
      <c r="CZ8" s="569"/>
      <c r="DA8" s="569"/>
      <c r="DB8" s="569"/>
      <c r="DC8" s="569"/>
      <c r="DD8" s="569"/>
      <c r="DE8" s="569"/>
      <c r="DF8" s="569"/>
      <c r="DG8" s="569"/>
      <c r="DH8" s="569"/>
      <c r="DI8" s="569"/>
      <c r="DJ8" s="569"/>
      <c r="DK8" s="569"/>
      <c r="DL8" s="569"/>
      <c r="DM8" s="569"/>
      <c r="DN8" s="569"/>
      <c r="DO8" s="569"/>
      <c r="DP8" s="569"/>
      <c r="DQ8" s="569"/>
      <c r="DR8" s="569"/>
      <c r="DS8" s="569"/>
      <c r="DT8" s="569"/>
      <c r="DU8" s="569"/>
      <c r="DV8" s="569"/>
      <c r="DW8" s="569"/>
      <c r="DX8" s="569"/>
      <c r="DY8" s="569"/>
      <c r="DZ8" s="569"/>
      <c r="EA8" s="569"/>
      <c r="EB8" s="569"/>
      <c r="EC8" s="569"/>
      <c r="ED8" s="569"/>
      <c r="EE8" s="569"/>
      <c r="EF8" s="569"/>
      <c r="EG8" s="569"/>
      <c r="EH8" s="569"/>
      <c r="EI8" s="569"/>
      <c r="EJ8" s="569"/>
      <c r="EK8" s="569"/>
      <c r="EL8" s="569"/>
      <c r="EM8" s="569"/>
      <c r="EN8" s="569"/>
      <c r="EO8" s="569"/>
      <c r="EP8" s="569"/>
      <c r="EQ8" s="569"/>
      <c r="ER8" s="569"/>
      <c r="ES8" s="569"/>
      <c r="ET8" s="569"/>
      <c r="EU8" s="569"/>
      <c r="EV8" s="569"/>
      <c r="EW8" s="569"/>
      <c r="EX8" s="569"/>
      <c r="EY8" s="569"/>
      <c r="EZ8" s="569"/>
      <c r="FA8" s="569"/>
      <c r="FB8" s="569"/>
      <c r="FC8" s="569"/>
      <c r="FD8" s="569"/>
      <c r="FE8" s="569"/>
      <c r="FF8" s="569"/>
      <c r="FG8" s="569"/>
      <c r="FH8" s="569"/>
      <c r="FI8" s="569"/>
      <c r="FJ8" s="569"/>
      <c r="IS8" s="541"/>
    </row>
    <row r="9" spans="1:253" s="540" customFormat="1" ht="21.75" customHeight="1">
      <c r="A9" s="196">
        <v>5</v>
      </c>
      <c r="B9" s="535" t="s">
        <v>42</v>
      </c>
      <c r="C9" s="536">
        <v>7177</v>
      </c>
      <c r="D9" s="537">
        <v>719.79935906367564</v>
      </c>
      <c r="E9" s="538">
        <v>0</v>
      </c>
      <c r="F9" s="538">
        <v>71.979935906367558</v>
      </c>
      <c r="G9" s="538">
        <v>0</v>
      </c>
      <c r="H9" s="538">
        <v>0</v>
      </c>
      <c r="I9" s="538">
        <v>0</v>
      </c>
      <c r="J9" s="538">
        <v>0</v>
      </c>
      <c r="K9" s="538">
        <v>335.9063675630486</v>
      </c>
      <c r="L9" s="538">
        <v>0</v>
      </c>
      <c r="M9" s="538">
        <v>47.986623937578372</v>
      </c>
      <c r="N9" s="538">
        <v>0</v>
      </c>
      <c r="O9" s="538">
        <v>0</v>
      </c>
      <c r="P9" s="538">
        <v>0</v>
      </c>
      <c r="Q9" s="538">
        <v>0</v>
      </c>
      <c r="R9" s="538">
        <v>0</v>
      </c>
      <c r="S9" s="578">
        <v>263.92643165668107</v>
      </c>
      <c r="T9" s="583">
        <v>0</v>
      </c>
      <c r="U9" s="569"/>
      <c r="V9" s="569"/>
      <c r="W9" s="569"/>
      <c r="X9" s="569"/>
      <c r="Y9" s="569"/>
      <c r="Z9" s="569"/>
      <c r="AA9" s="569"/>
      <c r="AB9" s="569"/>
      <c r="AC9" s="569"/>
      <c r="AD9" s="569"/>
      <c r="AE9" s="569"/>
      <c r="AF9" s="569"/>
      <c r="AG9" s="569"/>
      <c r="AH9" s="569"/>
      <c r="AI9" s="569"/>
      <c r="AJ9" s="569"/>
      <c r="AK9" s="569"/>
      <c r="AL9" s="569"/>
      <c r="AM9" s="569"/>
      <c r="AN9" s="569"/>
      <c r="AO9" s="569"/>
      <c r="AP9" s="569"/>
      <c r="AQ9" s="569"/>
      <c r="AR9" s="569"/>
      <c r="AS9" s="569"/>
      <c r="AT9" s="569"/>
      <c r="AU9" s="569"/>
      <c r="AV9" s="569"/>
      <c r="AW9" s="569"/>
      <c r="AX9" s="569"/>
      <c r="AY9" s="569"/>
      <c r="AZ9" s="569"/>
      <c r="BA9" s="569"/>
      <c r="BB9" s="569"/>
      <c r="BC9" s="569"/>
      <c r="BD9" s="569"/>
      <c r="BE9" s="569"/>
      <c r="BF9" s="569"/>
      <c r="BG9" s="569"/>
      <c r="BH9" s="569"/>
      <c r="BI9" s="569"/>
      <c r="BJ9" s="569"/>
      <c r="BK9" s="569"/>
      <c r="BL9" s="569"/>
      <c r="BM9" s="569"/>
      <c r="BN9" s="569"/>
      <c r="BO9" s="569"/>
      <c r="BP9" s="569"/>
      <c r="BQ9" s="569"/>
      <c r="BR9" s="569"/>
      <c r="BS9" s="569"/>
      <c r="BT9" s="569"/>
      <c r="BU9" s="569"/>
      <c r="BV9" s="569"/>
      <c r="BW9" s="569"/>
      <c r="BX9" s="569"/>
      <c r="BY9" s="569"/>
      <c r="BZ9" s="569"/>
      <c r="CA9" s="569"/>
      <c r="CB9" s="569"/>
      <c r="CC9" s="569"/>
      <c r="CD9" s="569"/>
      <c r="CE9" s="569"/>
      <c r="CF9" s="569"/>
      <c r="CG9" s="569"/>
      <c r="CH9" s="569"/>
      <c r="CI9" s="569"/>
      <c r="CJ9" s="569"/>
      <c r="CK9" s="569"/>
      <c r="CL9" s="569"/>
      <c r="CM9" s="569"/>
      <c r="CN9" s="569"/>
      <c r="CO9" s="569"/>
      <c r="CP9" s="569"/>
      <c r="CQ9" s="569"/>
      <c r="CR9" s="569"/>
      <c r="CS9" s="569"/>
      <c r="CT9" s="569"/>
      <c r="CU9" s="569"/>
      <c r="CV9" s="569"/>
      <c r="CW9" s="569"/>
      <c r="CX9" s="569"/>
      <c r="CY9" s="569"/>
      <c r="CZ9" s="569"/>
      <c r="DA9" s="569"/>
      <c r="DB9" s="569"/>
      <c r="DC9" s="569"/>
      <c r="DD9" s="569"/>
      <c r="DE9" s="569"/>
      <c r="DF9" s="569"/>
      <c r="DG9" s="569"/>
      <c r="DH9" s="569"/>
      <c r="DI9" s="569"/>
      <c r="DJ9" s="569"/>
      <c r="DK9" s="569"/>
      <c r="DL9" s="569"/>
      <c r="DM9" s="569"/>
      <c r="DN9" s="569"/>
      <c r="DO9" s="569"/>
      <c r="DP9" s="569"/>
      <c r="DQ9" s="569"/>
      <c r="DR9" s="569"/>
      <c r="DS9" s="569"/>
      <c r="DT9" s="569"/>
      <c r="DU9" s="569"/>
      <c r="DV9" s="569"/>
      <c r="DW9" s="569"/>
      <c r="DX9" s="569"/>
      <c r="DY9" s="569"/>
      <c r="DZ9" s="569"/>
      <c r="EA9" s="569"/>
      <c r="EB9" s="569"/>
      <c r="EC9" s="569"/>
      <c r="ED9" s="569"/>
      <c r="EE9" s="569"/>
      <c r="EF9" s="569"/>
      <c r="EG9" s="569"/>
      <c r="EH9" s="569"/>
      <c r="EI9" s="569"/>
      <c r="EJ9" s="569"/>
      <c r="EK9" s="569"/>
      <c r="EL9" s="569"/>
      <c r="EM9" s="569"/>
      <c r="EN9" s="569"/>
      <c r="EO9" s="569"/>
      <c r="EP9" s="569"/>
      <c r="EQ9" s="569"/>
      <c r="ER9" s="569"/>
      <c r="ES9" s="569"/>
      <c r="ET9" s="569"/>
      <c r="EU9" s="569"/>
      <c r="EV9" s="569"/>
      <c r="EW9" s="569"/>
      <c r="EX9" s="569"/>
      <c r="EY9" s="569"/>
      <c r="EZ9" s="569"/>
      <c r="FA9" s="569"/>
      <c r="FB9" s="569"/>
      <c r="FC9" s="569"/>
      <c r="FD9" s="569"/>
      <c r="FE9" s="569"/>
      <c r="FF9" s="569"/>
      <c r="FG9" s="569"/>
      <c r="FH9" s="569"/>
      <c r="FI9" s="569"/>
      <c r="FJ9" s="569"/>
    </row>
    <row r="10" spans="1:253" s="540" customFormat="1" ht="21.75" customHeight="1">
      <c r="A10" s="196">
        <v>6</v>
      </c>
      <c r="B10" s="535" t="s">
        <v>43</v>
      </c>
      <c r="C10" s="536">
        <v>5911</v>
      </c>
      <c r="D10" s="537">
        <v>728.30316359330061</v>
      </c>
      <c r="E10" s="538">
        <v>29.132126543732024</v>
      </c>
      <c r="F10" s="538">
        <v>58.264253087464049</v>
      </c>
      <c r="G10" s="538">
        <v>0</v>
      </c>
      <c r="H10" s="538">
        <v>0</v>
      </c>
      <c r="I10" s="538">
        <v>0</v>
      </c>
      <c r="J10" s="538">
        <v>29.132126543732024</v>
      </c>
      <c r="K10" s="538">
        <v>233.05701234985619</v>
      </c>
      <c r="L10" s="538">
        <v>29.132126543732024</v>
      </c>
      <c r="M10" s="538">
        <v>29.132126543732024</v>
      </c>
      <c r="N10" s="538">
        <v>0</v>
      </c>
      <c r="O10" s="538">
        <v>0</v>
      </c>
      <c r="P10" s="538">
        <v>0</v>
      </c>
      <c r="Q10" s="538">
        <v>0</v>
      </c>
      <c r="R10" s="538">
        <v>0</v>
      </c>
      <c r="S10" s="578">
        <v>320.45339198105228</v>
      </c>
      <c r="T10" s="583">
        <v>0</v>
      </c>
      <c r="U10" s="569"/>
      <c r="V10" s="569"/>
      <c r="W10" s="569"/>
      <c r="X10" s="569"/>
      <c r="Y10" s="569"/>
      <c r="Z10" s="569"/>
      <c r="AA10" s="569"/>
      <c r="AB10" s="569"/>
      <c r="AC10" s="569"/>
      <c r="AD10" s="569"/>
      <c r="AE10" s="569"/>
      <c r="AF10" s="569"/>
      <c r="AG10" s="569"/>
      <c r="AH10" s="569"/>
      <c r="AI10" s="569"/>
      <c r="AJ10" s="569"/>
      <c r="AK10" s="569"/>
      <c r="AL10" s="569"/>
      <c r="AM10" s="569"/>
      <c r="AN10" s="569"/>
      <c r="AO10" s="569"/>
      <c r="AP10" s="569"/>
      <c r="AQ10" s="569"/>
      <c r="AR10" s="569"/>
      <c r="AS10" s="569"/>
      <c r="AT10" s="569"/>
      <c r="AU10" s="569"/>
      <c r="AV10" s="569"/>
      <c r="AW10" s="569"/>
      <c r="AX10" s="569"/>
      <c r="AY10" s="569"/>
      <c r="AZ10" s="569"/>
      <c r="BA10" s="569"/>
      <c r="BB10" s="569"/>
      <c r="BC10" s="569"/>
      <c r="BD10" s="569"/>
      <c r="BE10" s="569"/>
      <c r="BF10" s="569"/>
      <c r="BG10" s="569"/>
      <c r="BH10" s="569"/>
      <c r="BI10" s="569"/>
      <c r="BJ10" s="569"/>
      <c r="BK10" s="569"/>
      <c r="BL10" s="569"/>
      <c r="BM10" s="569"/>
      <c r="BN10" s="569"/>
      <c r="BO10" s="569"/>
      <c r="BP10" s="569"/>
      <c r="BQ10" s="569"/>
      <c r="BR10" s="569"/>
      <c r="BS10" s="569"/>
      <c r="BT10" s="569"/>
      <c r="BU10" s="569"/>
      <c r="BV10" s="569"/>
      <c r="BW10" s="569"/>
      <c r="BX10" s="569"/>
      <c r="BY10" s="569"/>
      <c r="BZ10" s="569"/>
      <c r="CA10" s="569"/>
      <c r="CB10" s="569"/>
      <c r="CC10" s="569"/>
      <c r="CD10" s="569"/>
      <c r="CE10" s="569"/>
      <c r="CF10" s="569"/>
      <c r="CG10" s="569"/>
      <c r="CH10" s="569"/>
      <c r="CI10" s="569"/>
      <c r="CJ10" s="569"/>
      <c r="CK10" s="569"/>
      <c r="CL10" s="569"/>
      <c r="CM10" s="569"/>
      <c r="CN10" s="569"/>
      <c r="CO10" s="569"/>
      <c r="CP10" s="569"/>
      <c r="CQ10" s="569"/>
      <c r="CR10" s="569"/>
      <c r="CS10" s="569"/>
      <c r="CT10" s="569"/>
      <c r="CU10" s="569"/>
      <c r="CV10" s="569"/>
      <c r="CW10" s="569"/>
      <c r="CX10" s="569"/>
      <c r="CY10" s="569"/>
      <c r="CZ10" s="569"/>
      <c r="DA10" s="569"/>
      <c r="DB10" s="569"/>
      <c r="DC10" s="569"/>
      <c r="DD10" s="569"/>
      <c r="DE10" s="569"/>
      <c r="DF10" s="569"/>
      <c r="DG10" s="569"/>
      <c r="DH10" s="569"/>
      <c r="DI10" s="569"/>
      <c r="DJ10" s="569"/>
      <c r="DK10" s="569"/>
      <c r="DL10" s="569"/>
      <c r="DM10" s="569"/>
      <c r="DN10" s="569"/>
      <c r="DO10" s="569"/>
      <c r="DP10" s="569"/>
      <c r="DQ10" s="569"/>
      <c r="DR10" s="569"/>
      <c r="DS10" s="569"/>
      <c r="DT10" s="569"/>
      <c r="DU10" s="569"/>
      <c r="DV10" s="569"/>
      <c r="DW10" s="569"/>
      <c r="DX10" s="569"/>
      <c r="DY10" s="569"/>
      <c r="DZ10" s="569"/>
      <c r="EA10" s="569"/>
      <c r="EB10" s="569"/>
      <c r="EC10" s="569"/>
      <c r="ED10" s="569"/>
      <c r="EE10" s="569"/>
      <c r="EF10" s="569"/>
      <c r="EG10" s="569"/>
      <c r="EH10" s="569"/>
      <c r="EI10" s="569"/>
      <c r="EJ10" s="569"/>
      <c r="EK10" s="569"/>
      <c r="EL10" s="569"/>
      <c r="EM10" s="569"/>
      <c r="EN10" s="569"/>
      <c r="EO10" s="569"/>
      <c r="EP10" s="569"/>
      <c r="EQ10" s="569"/>
      <c r="ER10" s="569"/>
      <c r="ES10" s="569"/>
      <c r="ET10" s="569"/>
      <c r="EU10" s="569"/>
      <c r="EV10" s="569"/>
      <c r="EW10" s="569"/>
      <c r="EX10" s="569"/>
      <c r="EY10" s="569"/>
      <c r="EZ10" s="569"/>
      <c r="FA10" s="569"/>
      <c r="FB10" s="569"/>
      <c r="FC10" s="569"/>
      <c r="FD10" s="569"/>
      <c r="FE10" s="569"/>
      <c r="FF10" s="569"/>
      <c r="FG10" s="569"/>
      <c r="FH10" s="569"/>
      <c r="FI10" s="569"/>
      <c r="FJ10" s="569"/>
    </row>
    <row r="11" spans="1:253" s="540" customFormat="1" ht="21.75" customHeight="1">
      <c r="A11" s="196">
        <v>7</v>
      </c>
      <c r="B11" s="535" t="s">
        <v>44</v>
      </c>
      <c r="C11" s="542">
        <v>9898</v>
      </c>
      <c r="D11" s="537">
        <v>417.53889674681756</v>
      </c>
      <c r="E11" s="538">
        <v>17.397454031117398</v>
      </c>
      <c r="F11" s="538">
        <v>34.794908062234796</v>
      </c>
      <c r="G11" s="538">
        <v>0</v>
      </c>
      <c r="H11" s="538">
        <v>0</v>
      </c>
      <c r="I11" s="538">
        <v>0</v>
      </c>
      <c r="J11" s="538">
        <v>34.794908062234796</v>
      </c>
      <c r="K11" s="538">
        <v>139.17963224893919</v>
      </c>
      <c r="L11" s="538">
        <v>17.397454031117398</v>
      </c>
      <c r="M11" s="538">
        <v>0</v>
      </c>
      <c r="N11" s="538">
        <v>0</v>
      </c>
      <c r="O11" s="538">
        <v>0</v>
      </c>
      <c r="P11" s="538">
        <v>0</v>
      </c>
      <c r="Q11" s="538">
        <v>0</v>
      </c>
      <c r="R11" s="538">
        <v>17.397454031117398</v>
      </c>
      <c r="S11" s="578">
        <v>156.57708628005656</v>
      </c>
      <c r="T11" s="583">
        <v>17.397454031117398</v>
      </c>
      <c r="U11" s="569"/>
      <c r="V11" s="569"/>
      <c r="W11" s="569"/>
      <c r="X11" s="569"/>
      <c r="Y11" s="569"/>
      <c r="Z11" s="569"/>
      <c r="AA11" s="569"/>
      <c r="AB11" s="569"/>
      <c r="AC11" s="569"/>
      <c r="AD11" s="569"/>
      <c r="AE11" s="569"/>
      <c r="AF11" s="569"/>
      <c r="AG11" s="569"/>
      <c r="AH11" s="569"/>
      <c r="AI11" s="569"/>
      <c r="AJ11" s="569"/>
      <c r="AK11" s="569"/>
      <c r="AL11" s="569"/>
      <c r="AM11" s="569"/>
      <c r="AN11" s="569"/>
      <c r="AO11" s="569"/>
      <c r="AP11" s="569"/>
      <c r="AQ11" s="569"/>
      <c r="AR11" s="569"/>
      <c r="AS11" s="569"/>
      <c r="AT11" s="569"/>
      <c r="AU11" s="569"/>
      <c r="AV11" s="569"/>
      <c r="AW11" s="569"/>
      <c r="AX11" s="569"/>
      <c r="AY11" s="569"/>
      <c r="AZ11" s="569"/>
      <c r="BA11" s="569"/>
      <c r="BB11" s="569"/>
      <c r="BC11" s="569"/>
      <c r="BD11" s="569"/>
      <c r="BE11" s="569"/>
      <c r="BF11" s="569"/>
      <c r="BG11" s="569"/>
      <c r="BH11" s="569"/>
      <c r="BI11" s="569"/>
      <c r="BJ11" s="569"/>
      <c r="BK11" s="569"/>
      <c r="BL11" s="569"/>
      <c r="BM11" s="569"/>
      <c r="BN11" s="569"/>
      <c r="BO11" s="569"/>
      <c r="BP11" s="569"/>
      <c r="BQ11" s="569"/>
      <c r="BR11" s="569"/>
      <c r="BS11" s="569"/>
      <c r="BT11" s="569"/>
      <c r="BU11" s="569"/>
      <c r="BV11" s="569"/>
      <c r="BW11" s="569"/>
      <c r="BX11" s="569"/>
      <c r="BY11" s="569"/>
      <c r="BZ11" s="569"/>
      <c r="CA11" s="569"/>
      <c r="CB11" s="569"/>
      <c r="CC11" s="569"/>
      <c r="CD11" s="569"/>
      <c r="CE11" s="569"/>
      <c r="CF11" s="569"/>
      <c r="CG11" s="569"/>
      <c r="CH11" s="569"/>
      <c r="CI11" s="569"/>
      <c r="CJ11" s="569"/>
      <c r="CK11" s="569"/>
      <c r="CL11" s="569"/>
      <c r="CM11" s="569"/>
      <c r="CN11" s="569"/>
      <c r="CO11" s="569"/>
      <c r="CP11" s="569"/>
      <c r="CQ11" s="569"/>
      <c r="CR11" s="569"/>
      <c r="CS11" s="569"/>
      <c r="CT11" s="569"/>
      <c r="CU11" s="569"/>
      <c r="CV11" s="569"/>
      <c r="CW11" s="569"/>
      <c r="CX11" s="569"/>
      <c r="CY11" s="569"/>
      <c r="CZ11" s="569"/>
      <c r="DA11" s="569"/>
      <c r="DB11" s="569"/>
      <c r="DC11" s="569"/>
      <c r="DD11" s="569"/>
      <c r="DE11" s="569"/>
      <c r="DF11" s="569"/>
      <c r="DG11" s="569"/>
      <c r="DH11" s="569"/>
      <c r="DI11" s="569"/>
      <c r="DJ11" s="569"/>
      <c r="DK11" s="569"/>
      <c r="DL11" s="569"/>
      <c r="DM11" s="569"/>
      <c r="DN11" s="569"/>
      <c r="DO11" s="569"/>
      <c r="DP11" s="569"/>
      <c r="DQ11" s="569"/>
      <c r="DR11" s="569"/>
      <c r="DS11" s="569"/>
      <c r="DT11" s="569"/>
      <c r="DU11" s="569"/>
      <c r="DV11" s="569"/>
      <c r="DW11" s="569"/>
      <c r="DX11" s="569"/>
      <c r="DY11" s="569"/>
      <c r="DZ11" s="569"/>
      <c r="EA11" s="569"/>
      <c r="EB11" s="569"/>
      <c r="EC11" s="569"/>
      <c r="ED11" s="569"/>
      <c r="EE11" s="569"/>
      <c r="EF11" s="569"/>
      <c r="EG11" s="569"/>
      <c r="EH11" s="569"/>
      <c r="EI11" s="569"/>
      <c r="EJ11" s="569"/>
      <c r="EK11" s="569"/>
      <c r="EL11" s="569"/>
      <c r="EM11" s="569"/>
      <c r="EN11" s="569"/>
      <c r="EO11" s="569"/>
      <c r="EP11" s="569"/>
      <c r="EQ11" s="569"/>
      <c r="ER11" s="569"/>
      <c r="ES11" s="569"/>
      <c r="ET11" s="569"/>
      <c r="EU11" s="569"/>
      <c r="EV11" s="569"/>
      <c r="EW11" s="569"/>
      <c r="EX11" s="569"/>
      <c r="EY11" s="569"/>
      <c r="EZ11" s="569"/>
      <c r="FA11" s="569"/>
      <c r="FB11" s="569"/>
      <c r="FC11" s="569"/>
      <c r="FD11" s="569"/>
      <c r="FE11" s="569"/>
      <c r="FF11" s="569"/>
      <c r="FG11" s="569"/>
      <c r="FH11" s="569"/>
      <c r="FI11" s="569"/>
      <c r="FJ11" s="569"/>
    </row>
    <row r="12" spans="1:253" s="544" customFormat="1" ht="21.75" customHeight="1">
      <c r="A12" s="196">
        <v>8</v>
      </c>
      <c r="B12" s="535" t="s">
        <v>45</v>
      </c>
      <c r="C12" s="536">
        <v>7219</v>
      </c>
      <c r="D12" s="537">
        <v>429.36694833079372</v>
      </c>
      <c r="E12" s="538">
        <v>0</v>
      </c>
      <c r="F12" s="538">
        <v>23.853719351710765</v>
      </c>
      <c r="G12" s="538">
        <v>0</v>
      </c>
      <c r="H12" s="538">
        <v>0</v>
      </c>
      <c r="I12" s="538">
        <v>0</v>
      </c>
      <c r="J12" s="538">
        <v>0</v>
      </c>
      <c r="K12" s="538">
        <v>166.97603546197533</v>
      </c>
      <c r="L12" s="538">
        <v>71.561158055132296</v>
      </c>
      <c r="M12" s="538">
        <v>47.707438703421531</v>
      </c>
      <c r="N12" s="538">
        <v>0</v>
      </c>
      <c r="O12" s="538">
        <v>0</v>
      </c>
      <c r="P12" s="538">
        <v>0</v>
      </c>
      <c r="Q12" s="538">
        <v>0</v>
      </c>
      <c r="R12" s="538">
        <v>23.853719351710765</v>
      </c>
      <c r="S12" s="578">
        <v>95.414877406843061</v>
      </c>
      <c r="T12" s="583">
        <v>0</v>
      </c>
      <c r="U12" s="569"/>
      <c r="V12" s="569"/>
      <c r="W12" s="569"/>
      <c r="X12" s="569"/>
      <c r="Y12" s="569"/>
      <c r="Z12" s="569"/>
      <c r="AA12" s="569"/>
      <c r="AB12" s="569"/>
      <c r="AC12" s="569"/>
      <c r="AD12" s="569"/>
      <c r="AE12" s="569"/>
      <c r="AF12" s="569"/>
      <c r="AG12" s="569"/>
      <c r="AH12" s="569"/>
      <c r="AI12" s="569"/>
      <c r="AJ12" s="569"/>
      <c r="AK12" s="569"/>
      <c r="AL12" s="569"/>
      <c r="AM12" s="569"/>
      <c r="AN12" s="569"/>
      <c r="AO12" s="569"/>
      <c r="AP12" s="569"/>
      <c r="AQ12" s="569"/>
      <c r="AR12" s="569"/>
      <c r="AS12" s="569"/>
      <c r="AT12" s="569"/>
      <c r="AU12" s="569"/>
      <c r="AV12" s="569"/>
      <c r="AW12" s="569"/>
      <c r="AX12" s="569"/>
      <c r="AY12" s="569"/>
      <c r="AZ12" s="569"/>
      <c r="BA12" s="569"/>
      <c r="BB12" s="569"/>
      <c r="BC12" s="569"/>
      <c r="BD12" s="569"/>
      <c r="BE12" s="569"/>
      <c r="BF12" s="569"/>
      <c r="BG12" s="569"/>
      <c r="BH12" s="569"/>
      <c r="BI12" s="569"/>
      <c r="BJ12" s="569"/>
      <c r="BK12" s="569"/>
      <c r="BL12" s="569"/>
      <c r="BM12" s="569"/>
      <c r="BN12" s="569"/>
      <c r="BO12" s="569"/>
      <c r="BP12" s="569"/>
      <c r="BQ12" s="569"/>
      <c r="BR12" s="569"/>
      <c r="BS12" s="569"/>
      <c r="BT12" s="569"/>
      <c r="BU12" s="569"/>
      <c r="BV12" s="569"/>
      <c r="BW12" s="569"/>
      <c r="BX12" s="569"/>
      <c r="BY12" s="569"/>
      <c r="BZ12" s="569"/>
      <c r="CA12" s="569"/>
      <c r="CB12" s="569"/>
      <c r="CC12" s="569"/>
      <c r="CD12" s="569"/>
      <c r="CE12" s="569"/>
      <c r="CF12" s="569"/>
      <c r="CG12" s="569"/>
      <c r="CH12" s="569"/>
      <c r="CI12" s="569"/>
      <c r="CJ12" s="569"/>
      <c r="CK12" s="569"/>
      <c r="CL12" s="569"/>
      <c r="CM12" s="569"/>
      <c r="CN12" s="569"/>
      <c r="CO12" s="569"/>
      <c r="CP12" s="569"/>
      <c r="CQ12" s="569"/>
      <c r="CR12" s="569"/>
      <c r="CS12" s="569"/>
      <c r="CT12" s="569"/>
      <c r="CU12" s="569"/>
      <c r="CV12" s="569"/>
      <c r="CW12" s="569"/>
      <c r="CX12" s="569"/>
      <c r="CY12" s="569"/>
      <c r="CZ12" s="569"/>
      <c r="DA12" s="569"/>
      <c r="DB12" s="569"/>
      <c r="DC12" s="569"/>
      <c r="DD12" s="569"/>
      <c r="DE12" s="569"/>
      <c r="DF12" s="569"/>
      <c r="DG12" s="569"/>
      <c r="DH12" s="569"/>
      <c r="DI12" s="569"/>
      <c r="DJ12" s="569"/>
      <c r="DK12" s="569"/>
      <c r="DL12" s="569"/>
      <c r="DM12" s="569"/>
      <c r="DN12" s="569"/>
      <c r="DO12" s="569"/>
      <c r="DP12" s="569"/>
      <c r="DQ12" s="569"/>
      <c r="DR12" s="569"/>
      <c r="DS12" s="569"/>
      <c r="DT12" s="569"/>
      <c r="DU12" s="569"/>
      <c r="DV12" s="569"/>
      <c r="DW12" s="569"/>
      <c r="DX12" s="569"/>
      <c r="DY12" s="569"/>
      <c r="DZ12" s="569"/>
      <c r="EA12" s="569"/>
      <c r="EB12" s="569"/>
      <c r="EC12" s="569"/>
      <c r="ED12" s="569"/>
      <c r="EE12" s="569"/>
      <c r="EF12" s="569"/>
      <c r="EG12" s="569"/>
      <c r="EH12" s="569"/>
      <c r="EI12" s="569"/>
      <c r="EJ12" s="569"/>
      <c r="EK12" s="569"/>
      <c r="EL12" s="569"/>
      <c r="EM12" s="569"/>
      <c r="EN12" s="569"/>
      <c r="EO12" s="569"/>
      <c r="EP12" s="569"/>
      <c r="EQ12" s="569"/>
      <c r="ER12" s="569"/>
      <c r="ES12" s="569"/>
      <c r="ET12" s="569"/>
      <c r="EU12" s="569"/>
      <c r="EV12" s="569"/>
      <c r="EW12" s="569"/>
      <c r="EX12" s="569"/>
      <c r="EY12" s="569"/>
      <c r="EZ12" s="569"/>
      <c r="FA12" s="569"/>
      <c r="FB12" s="569"/>
      <c r="FC12" s="569"/>
      <c r="FD12" s="569"/>
      <c r="FE12" s="569"/>
      <c r="FF12" s="569"/>
      <c r="FG12" s="569"/>
      <c r="FH12" s="569"/>
      <c r="FI12" s="569"/>
      <c r="FJ12" s="569"/>
      <c r="FK12" s="543"/>
    </row>
    <row r="13" spans="1:253" s="544" customFormat="1" ht="21.75" customHeight="1">
      <c r="A13" s="196">
        <v>9</v>
      </c>
      <c r="B13" s="535" t="s">
        <v>46</v>
      </c>
      <c r="C13" s="536">
        <v>8436</v>
      </c>
      <c r="D13" s="537">
        <v>694.02560455192031</v>
      </c>
      <c r="E13" s="538">
        <v>0</v>
      </c>
      <c r="F13" s="538">
        <v>122.47510668563301</v>
      </c>
      <c r="G13" s="538">
        <v>0</v>
      </c>
      <c r="H13" s="538">
        <v>20.412517780938835</v>
      </c>
      <c r="I13" s="538">
        <v>0</v>
      </c>
      <c r="J13" s="538">
        <v>20.412517780938835</v>
      </c>
      <c r="K13" s="538">
        <v>224.53769559032713</v>
      </c>
      <c r="L13" s="538">
        <v>40.825035561877669</v>
      </c>
      <c r="M13" s="538">
        <v>20.412517780938835</v>
      </c>
      <c r="N13" s="538">
        <v>20.412517780938835</v>
      </c>
      <c r="O13" s="538">
        <v>0</v>
      </c>
      <c r="P13" s="538">
        <v>20.412517780938835</v>
      </c>
      <c r="Q13" s="538">
        <v>0</v>
      </c>
      <c r="R13" s="538">
        <v>0</v>
      </c>
      <c r="S13" s="578">
        <v>204.12517780938833</v>
      </c>
      <c r="T13" s="583">
        <v>0</v>
      </c>
      <c r="U13" s="569"/>
      <c r="V13" s="569"/>
      <c r="W13" s="569"/>
      <c r="X13" s="569"/>
      <c r="Y13" s="569"/>
      <c r="Z13" s="569"/>
      <c r="AA13" s="569"/>
      <c r="AB13" s="569"/>
      <c r="AC13" s="569"/>
      <c r="AD13" s="569"/>
      <c r="AE13" s="569"/>
      <c r="AF13" s="569"/>
      <c r="AG13" s="569"/>
      <c r="AH13" s="569"/>
      <c r="AI13" s="569"/>
      <c r="AJ13" s="569"/>
      <c r="AK13" s="569"/>
      <c r="AL13" s="569"/>
      <c r="AM13" s="569"/>
      <c r="AN13" s="569"/>
      <c r="AO13" s="569"/>
      <c r="AP13" s="569"/>
      <c r="AQ13" s="569"/>
      <c r="AR13" s="569"/>
      <c r="AS13" s="569"/>
      <c r="AT13" s="569"/>
      <c r="AU13" s="569"/>
      <c r="AV13" s="569"/>
      <c r="AW13" s="569"/>
      <c r="AX13" s="569"/>
      <c r="AY13" s="569"/>
      <c r="AZ13" s="569"/>
      <c r="BA13" s="569"/>
      <c r="BB13" s="569"/>
      <c r="BC13" s="569"/>
      <c r="BD13" s="569"/>
      <c r="BE13" s="569"/>
      <c r="BF13" s="569"/>
      <c r="BG13" s="569"/>
      <c r="BH13" s="569"/>
      <c r="BI13" s="569"/>
      <c r="BJ13" s="569"/>
      <c r="BK13" s="569"/>
      <c r="BL13" s="569"/>
      <c r="BM13" s="569"/>
      <c r="BN13" s="569"/>
      <c r="BO13" s="569"/>
      <c r="BP13" s="569"/>
      <c r="BQ13" s="569"/>
      <c r="BR13" s="569"/>
      <c r="BS13" s="569"/>
      <c r="BT13" s="569"/>
      <c r="BU13" s="569"/>
      <c r="BV13" s="569"/>
      <c r="BW13" s="569"/>
      <c r="BX13" s="569"/>
      <c r="BY13" s="569"/>
      <c r="BZ13" s="569"/>
      <c r="CA13" s="569"/>
      <c r="CB13" s="569"/>
      <c r="CC13" s="569"/>
      <c r="CD13" s="569"/>
      <c r="CE13" s="569"/>
      <c r="CF13" s="569"/>
      <c r="CG13" s="569"/>
      <c r="CH13" s="569"/>
      <c r="CI13" s="569"/>
      <c r="CJ13" s="569"/>
      <c r="CK13" s="569"/>
      <c r="CL13" s="569"/>
      <c r="CM13" s="569"/>
      <c r="CN13" s="569"/>
      <c r="CO13" s="569"/>
      <c r="CP13" s="569"/>
      <c r="CQ13" s="569"/>
      <c r="CR13" s="569"/>
      <c r="CS13" s="569"/>
      <c r="CT13" s="569"/>
      <c r="CU13" s="569"/>
      <c r="CV13" s="569"/>
      <c r="CW13" s="569"/>
      <c r="CX13" s="569"/>
      <c r="CY13" s="569"/>
      <c r="CZ13" s="569"/>
      <c r="DA13" s="569"/>
      <c r="DB13" s="569"/>
      <c r="DC13" s="569"/>
      <c r="DD13" s="569"/>
      <c r="DE13" s="569"/>
      <c r="DF13" s="569"/>
      <c r="DG13" s="569"/>
      <c r="DH13" s="569"/>
      <c r="DI13" s="569"/>
      <c r="DJ13" s="569"/>
      <c r="DK13" s="569"/>
      <c r="DL13" s="569"/>
      <c r="DM13" s="569"/>
      <c r="DN13" s="569"/>
      <c r="DO13" s="569"/>
      <c r="DP13" s="569"/>
      <c r="DQ13" s="569"/>
      <c r="DR13" s="569"/>
      <c r="DS13" s="569"/>
      <c r="DT13" s="569"/>
      <c r="DU13" s="569"/>
      <c r="DV13" s="569"/>
      <c r="DW13" s="569"/>
      <c r="DX13" s="569"/>
      <c r="DY13" s="569"/>
      <c r="DZ13" s="569"/>
      <c r="EA13" s="569"/>
      <c r="EB13" s="569"/>
      <c r="EC13" s="569"/>
      <c r="ED13" s="569"/>
      <c r="EE13" s="569"/>
      <c r="EF13" s="569"/>
      <c r="EG13" s="569"/>
      <c r="EH13" s="569"/>
      <c r="EI13" s="569"/>
      <c r="EJ13" s="569"/>
      <c r="EK13" s="569"/>
      <c r="EL13" s="569"/>
      <c r="EM13" s="569"/>
      <c r="EN13" s="569"/>
      <c r="EO13" s="569"/>
      <c r="EP13" s="569"/>
      <c r="EQ13" s="569"/>
      <c r="ER13" s="569"/>
      <c r="ES13" s="569"/>
      <c r="ET13" s="569"/>
      <c r="EU13" s="569"/>
      <c r="EV13" s="569"/>
      <c r="EW13" s="569"/>
      <c r="EX13" s="569"/>
      <c r="EY13" s="569"/>
      <c r="EZ13" s="569"/>
      <c r="FA13" s="569"/>
      <c r="FB13" s="569"/>
      <c r="FC13" s="569"/>
      <c r="FD13" s="569"/>
      <c r="FE13" s="569"/>
      <c r="FF13" s="569"/>
      <c r="FG13" s="569"/>
      <c r="FH13" s="569"/>
      <c r="FI13" s="569"/>
      <c r="FJ13" s="569"/>
      <c r="FK13" s="543"/>
    </row>
    <row r="14" spans="1:253" s="540" customFormat="1" ht="21.75" customHeight="1">
      <c r="A14" s="196">
        <v>10</v>
      </c>
      <c r="B14" s="545" t="s">
        <v>47</v>
      </c>
      <c r="C14" s="536">
        <v>5204</v>
      </c>
      <c r="D14" s="537">
        <v>562.5288239815527</v>
      </c>
      <c r="E14" s="538">
        <v>0</v>
      </c>
      <c r="F14" s="538">
        <v>33.089930822444273</v>
      </c>
      <c r="G14" s="538">
        <v>0</v>
      </c>
      <c r="H14" s="538">
        <v>0</v>
      </c>
      <c r="I14" s="538">
        <v>0</v>
      </c>
      <c r="J14" s="538">
        <v>0</v>
      </c>
      <c r="K14" s="538">
        <v>297.80937740199846</v>
      </c>
      <c r="L14" s="538">
        <v>0</v>
      </c>
      <c r="M14" s="538">
        <v>66.179861644888547</v>
      </c>
      <c r="N14" s="538">
        <v>0</v>
      </c>
      <c r="O14" s="538">
        <v>0</v>
      </c>
      <c r="P14" s="538">
        <v>0</v>
      </c>
      <c r="Q14" s="538">
        <v>0</v>
      </c>
      <c r="R14" s="538">
        <v>0</v>
      </c>
      <c r="S14" s="578">
        <v>165.44965411222137</v>
      </c>
      <c r="T14" s="583">
        <v>0</v>
      </c>
      <c r="U14" s="569"/>
      <c r="V14" s="569"/>
      <c r="W14" s="569"/>
      <c r="X14" s="569"/>
      <c r="Y14" s="569"/>
      <c r="Z14" s="569"/>
      <c r="AA14" s="569"/>
      <c r="AB14" s="569"/>
      <c r="AC14" s="569"/>
      <c r="AD14" s="569"/>
      <c r="AE14" s="569"/>
      <c r="AF14" s="569"/>
      <c r="AG14" s="569"/>
      <c r="AH14" s="569"/>
      <c r="AI14" s="569"/>
      <c r="AJ14" s="569"/>
      <c r="AK14" s="569"/>
      <c r="AL14" s="569"/>
      <c r="AM14" s="569"/>
      <c r="AN14" s="569"/>
      <c r="AO14" s="569"/>
      <c r="AP14" s="569"/>
      <c r="AQ14" s="569"/>
      <c r="AR14" s="569"/>
      <c r="AS14" s="569"/>
      <c r="AT14" s="569"/>
      <c r="AU14" s="569"/>
      <c r="AV14" s="569"/>
      <c r="AW14" s="569"/>
      <c r="AX14" s="569"/>
      <c r="AY14" s="569"/>
      <c r="AZ14" s="569"/>
      <c r="BA14" s="569"/>
      <c r="BB14" s="569"/>
      <c r="BC14" s="569"/>
      <c r="BD14" s="569"/>
      <c r="BE14" s="569"/>
      <c r="BF14" s="569"/>
      <c r="BG14" s="569"/>
      <c r="BH14" s="569"/>
      <c r="BI14" s="569"/>
      <c r="BJ14" s="569"/>
      <c r="BK14" s="569"/>
      <c r="BL14" s="569"/>
      <c r="BM14" s="569"/>
      <c r="BN14" s="569"/>
      <c r="BO14" s="569"/>
      <c r="BP14" s="569"/>
      <c r="BQ14" s="569"/>
      <c r="BR14" s="569"/>
      <c r="BS14" s="569"/>
      <c r="BT14" s="569"/>
      <c r="BU14" s="569"/>
      <c r="BV14" s="569"/>
      <c r="BW14" s="569"/>
      <c r="BX14" s="569"/>
      <c r="BY14" s="569"/>
      <c r="BZ14" s="569"/>
      <c r="CA14" s="569"/>
      <c r="CB14" s="569"/>
      <c r="CC14" s="569"/>
      <c r="CD14" s="569"/>
      <c r="CE14" s="569"/>
      <c r="CF14" s="569"/>
      <c r="CG14" s="569"/>
      <c r="CH14" s="569"/>
      <c r="CI14" s="569"/>
      <c r="CJ14" s="569"/>
      <c r="CK14" s="569"/>
      <c r="CL14" s="569"/>
      <c r="CM14" s="569"/>
      <c r="CN14" s="569"/>
      <c r="CO14" s="569"/>
      <c r="CP14" s="569"/>
      <c r="CQ14" s="569"/>
      <c r="CR14" s="569"/>
      <c r="CS14" s="569"/>
      <c r="CT14" s="569"/>
      <c r="CU14" s="569"/>
      <c r="CV14" s="569"/>
      <c r="CW14" s="569"/>
      <c r="CX14" s="569"/>
      <c r="CY14" s="569"/>
      <c r="CZ14" s="569"/>
      <c r="DA14" s="569"/>
      <c r="DB14" s="569"/>
      <c r="DC14" s="569"/>
      <c r="DD14" s="569"/>
      <c r="DE14" s="569"/>
      <c r="DF14" s="569"/>
      <c r="DG14" s="569"/>
      <c r="DH14" s="569"/>
      <c r="DI14" s="569"/>
      <c r="DJ14" s="569"/>
      <c r="DK14" s="569"/>
      <c r="DL14" s="569"/>
      <c r="DM14" s="569"/>
      <c r="DN14" s="569"/>
      <c r="DO14" s="569"/>
      <c r="DP14" s="569"/>
      <c r="DQ14" s="569"/>
      <c r="DR14" s="569"/>
      <c r="DS14" s="569"/>
      <c r="DT14" s="569"/>
      <c r="DU14" s="569"/>
      <c r="DV14" s="569"/>
      <c r="DW14" s="569"/>
      <c r="DX14" s="569"/>
      <c r="DY14" s="569"/>
      <c r="DZ14" s="569"/>
      <c r="EA14" s="569"/>
      <c r="EB14" s="569"/>
      <c r="EC14" s="569"/>
      <c r="ED14" s="569"/>
      <c r="EE14" s="569"/>
      <c r="EF14" s="569"/>
      <c r="EG14" s="569"/>
      <c r="EH14" s="569"/>
      <c r="EI14" s="569"/>
      <c r="EJ14" s="569"/>
      <c r="EK14" s="569"/>
      <c r="EL14" s="569"/>
      <c r="EM14" s="569"/>
      <c r="EN14" s="569"/>
      <c r="EO14" s="569"/>
      <c r="EP14" s="569"/>
      <c r="EQ14" s="569"/>
      <c r="ER14" s="569"/>
      <c r="ES14" s="569"/>
      <c r="ET14" s="569"/>
      <c r="EU14" s="569"/>
      <c r="EV14" s="569"/>
      <c r="EW14" s="569"/>
      <c r="EX14" s="569"/>
      <c r="EY14" s="569"/>
      <c r="EZ14" s="569"/>
      <c r="FA14" s="569"/>
      <c r="FB14" s="569"/>
      <c r="FC14" s="569"/>
      <c r="FD14" s="569"/>
      <c r="FE14" s="569"/>
      <c r="FF14" s="569"/>
      <c r="FG14" s="569"/>
      <c r="FH14" s="569"/>
      <c r="FI14" s="569"/>
      <c r="FJ14" s="569"/>
    </row>
    <row r="15" spans="1:253" s="540" customFormat="1" ht="21.75" customHeight="1">
      <c r="A15" s="546" t="s">
        <v>48</v>
      </c>
      <c r="B15" s="547"/>
      <c r="C15" s="33">
        <v>79759</v>
      </c>
      <c r="D15" s="537">
        <v>595.88510387542476</v>
      </c>
      <c r="E15" s="537">
        <v>23.749043995035045</v>
      </c>
      <c r="F15" s="537">
        <v>88.519163981494259</v>
      </c>
      <c r="G15" s="537">
        <v>0</v>
      </c>
      <c r="H15" s="537">
        <v>8.6360159981945603</v>
      </c>
      <c r="I15" s="537">
        <v>0</v>
      </c>
      <c r="J15" s="537">
        <v>17.272031996389121</v>
      </c>
      <c r="K15" s="537">
        <v>187.83334796073171</v>
      </c>
      <c r="L15" s="537">
        <v>25.908047994583683</v>
      </c>
      <c r="M15" s="537">
        <v>21.590039995486404</v>
      </c>
      <c r="N15" s="537">
        <v>2.1590039995486401</v>
      </c>
      <c r="O15" s="537">
        <v>0</v>
      </c>
      <c r="P15" s="537">
        <v>4.3180079990972802</v>
      </c>
      <c r="Q15" s="537">
        <v>0</v>
      </c>
      <c r="R15" s="537">
        <v>17.272031996389121</v>
      </c>
      <c r="S15" s="579">
        <v>198.62836795847488</v>
      </c>
      <c r="T15" s="582">
        <v>6.4770119986459207</v>
      </c>
      <c r="U15" s="569"/>
      <c r="V15" s="569"/>
      <c r="W15" s="569"/>
      <c r="X15" s="569"/>
      <c r="Y15" s="569"/>
      <c r="Z15" s="569"/>
      <c r="AA15" s="569"/>
      <c r="AB15" s="569"/>
      <c r="AC15" s="569"/>
      <c r="AD15" s="569"/>
      <c r="AE15" s="569"/>
      <c r="AF15" s="569"/>
      <c r="AG15" s="569"/>
      <c r="AH15" s="569"/>
      <c r="AI15" s="569"/>
      <c r="AJ15" s="569"/>
      <c r="AK15" s="569"/>
      <c r="AL15" s="569"/>
      <c r="AM15" s="569"/>
      <c r="AN15" s="569"/>
      <c r="AO15" s="569"/>
      <c r="AP15" s="569"/>
      <c r="AQ15" s="569"/>
      <c r="AR15" s="569"/>
      <c r="AS15" s="569"/>
      <c r="AT15" s="569"/>
      <c r="AU15" s="569"/>
      <c r="AV15" s="569"/>
      <c r="AW15" s="569"/>
      <c r="AX15" s="569"/>
      <c r="AY15" s="569"/>
      <c r="AZ15" s="569"/>
      <c r="BA15" s="569"/>
      <c r="BB15" s="569"/>
      <c r="BC15" s="569"/>
      <c r="BD15" s="569"/>
      <c r="BE15" s="569"/>
      <c r="BF15" s="569"/>
      <c r="BG15" s="569"/>
      <c r="BH15" s="569"/>
      <c r="BI15" s="569"/>
      <c r="BJ15" s="569"/>
      <c r="BK15" s="569"/>
      <c r="BL15" s="569"/>
      <c r="BM15" s="569"/>
      <c r="BN15" s="569"/>
      <c r="BO15" s="569"/>
      <c r="BP15" s="569"/>
      <c r="BQ15" s="569"/>
      <c r="BR15" s="569"/>
      <c r="BS15" s="569"/>
      <c r="BT15" s="569"/>
      <c r="BU15" s="569"/>
      <c r="BV15" s="569"/>
      <c r="BW15" s="569"/>
      <c r="BX15" s="569"/>
      <c r="BY15" s="569"/>
      <c r="BZ15" s="569"/>
      <c r="CA15" s="569"/>
      <c r="CB15" s="569"/>
      <c r="CC15" s="569"/>
      <c r="CD15" s="569"/>
      <c r="CE15" s="569"/>
      <c r="CF15" s="569"/>
      <c r="CG15" s="569"/>
      <c r="CH15" s="569"/>
      <c r="CI15" s="569"/>
      <c r="CJ15" s="569"/>
      <c r="CK15" s="569"/>
      <c r="CL15" s="569"/>
      <c r="CM15" s="569"/>
      <c r="CN15" s="569"/>
      <c r="CO15" s="569"/>
      <c r="CP15" s="569"/>
      <c r="CQ15" s="569"/>
      <c r="CR15" s="569"/>
      <c r="CS15" s="569"/>
      <c r="CT15" s="569"/>
      <c r="CU15" s="569"/>
      <c r="CV15" s="569"/>
      <c r="CW15" s="569"/>
      <c r="CX15" s="569"/>
      <c r="CY15" s="569"/>
      <c r="CZ15" s="569"/>
      <c r="DA15" s="569"/>
      <c r="DB15" s="569"/>
      <c r="DC15" s="569"/>
      <c r="DD15" s="569"/>
      <c r="DE15" s="569"/>
      <c r="DF15" s="569"/>
      <c r="DG15" s="569"/>
      <c r="DH15" s="569"/>
      <c r="DI15" s="569"/>
      <c r="DJ15" s="569"/>
      <c r="DK15" s="569"/>
      <c r="DL15" s="569"/>
      <c r="DM15" s="569"/>
      <c r="DN15" s="569"/>
      <c r="DO15" s="569"/>
      <c r="DP15" s="569"/>
      <c r="DQ15" s="569"/>
      <c r="DR15" s="569"/>
      <c r="DS15" s="569"/>
      <c r="DT15" s="569"/>
      <c r="DU15" s="569"/>
      <c r="DV15" s="569"/>
      <c r="DW15" s="569"/>
      <c r="DX15" s="569"/>
      <c r="DY15" s="569"/>
      <c r="DZ15" s="569"/>
      <c r="EA15" s="569"/>
      <c r="EB15" s="569"/>
      <c r="EC15" s="569"/>
      <c r="ED15" s="569"/>
      <c r="EE15" s="569"/>
      <c r="EF15" s="569"/>
      <c r="EG15" s="569"/>
      <c r="EH15" s="569"/>
      <c r="EI15" s="569"/>
      <c r="EJ15" s="569"/>
      <c r="EK15" s="569"/>
      <c r="EL15" s="569"/>
      <c r="EM15" s="569"/>
      <c r="EN15" s="569"/>
      <c r="EO15" s="569"/>
      <c r="EP15" s="569"/>
      <c r="EQ15" s="569"/>
      <c r="ER15" s="569"/>
      <c r="ES15" s="569"/>
      <c r="ET15" s="569"/>
      <c r="EU15" s="569"/>
      <c r="EV15" s="569"/>
      <c r="EW15" s="569"/>
      <c r="EX15" s="569"/>
      <c r="EY15" s="569"/>
      <c r="EZ15" s="569"/>
      <c r="FA15" s="569"/>
      <c r="FB15" s="569"/>
      <c r="FC15" s="569"/>
      <c r="FD15" s="569"/>
      <c r="FE15" s="569"/>
      <c r="FF15" s="569"/>
      <c r="FG15" s="569"/>
      <c r="FH15" s="569"/>
      <c r="FI15" s="569"/>
      <c r="FJ15" s="569"/>
    </row>
    <row r="16" spans="1:253" s="552" customFormat="1" ht="22.5" customHeight="1">
      <c r="A16" s="548">
        <v>11</v>
      </c>
      <c r="B16" s="549" t="s">
        <v>156</v>
      </c>
      <c r="C16" s="550">
        <v>36472</v>
      </c>
      <c r="D16" s="551">
        <v>358.82869050230317</v>
      </c>
      <c r="E16" s="538">
        <v>23.607150690940994</v>
      </c>
      <c r="F16" s="538">
        <v>66.100021934634782</v>
      </c>
      <c r="G16" s="538">
        <v>0</v>
      </c>
      <c r="H16" s="538">
        <v>0</v>
      </c>
      <c r="I16" s="538">
        <v>0</v>
      </c>
      <c r="J16" s="538">
        <v>9.4428602763763987</v>
      </c>
      <c r="K16" s="538">
        <v>108.59289317832858</v>
      </c>
      <c r="L16" s="538">
        <v>18.885720552752797</v>
      </c>
      <c r="M16" s="538">
        <v>23.607150690940994</v>
      </c>
      <c r="N16" s="538">
        <v>4.7214301381881993</v>
      </c>
      <c r="O16" s="538">
        <v>0</v>
      </c>
      <c r="P16" s="538">
        <v>0</v>
      </c>
      <c r="Q16" s="538">
        <v>0</v>
      </c>
      <c r="R16" s="538">
        <v>23.607150690940994</v>
      </c>
      <c r="S16" s="578">
        <v>80.264312349199386</v>
      </c>
      <c r="T16" s="583">
        <v>23.607150690940994</v>
      </c>
      <c r="U16" s="570"/>
      <c r="V16" s="570"/>
      <c r="W16" s="570"/>
      <c r="X16" s="570"/>
      <c r="Y16" s="570"/>
      <c r="Z16" s="570"/>
      <c r="AA16" s="570"/>
      <c r="AB16" s="570"/>
      <c r="AC16" s="570"/>
      <c r="AD16" s="570"/>
      <c r="AE16" s="570"/>
      <c r="AF16" s="570"/>
      <c r="AG16" s="570"/>
      <c r="AH16" s="570"/>
      <c r="AI16" s="570"/>
      <c r="AJ16" s="570"/>
      <c r="AK16" s="570"/>
      <c r="AL16" s="570"/>
      <c r="AM16" s="570"/>
      <c r="AN16" s="570"/>
      <c r="AO16" s="570"/>
      <c r="AP16" s="570"/>
      <c r="AQ16" s="570"/>
      <c r="AR16" s="570"/>
      <c r="AS16" s="570"/>
      <c r="AT16" s="570"/>
      <c r="AU16" s="570"/>
      <c r="AV16" s="570"/>
      <c r="AW16" s="570"/>
      <c r="AX16" s="570"/>
      <c r="AY16" s="570"/>
      <c r="AZ16" s="570"/>
      <c r="BA16" s="570"/>
      <c r="BB16" s="570"/>
      <c r="BC16" s="570"/>
      <c r="BD16" s="570"/>
      <c r="BE16" s="570"/>
      <c r="BF16" s="570"/>
      <c r="BG16" s="570"/>
      <c r="BH16" s="570"/>
      <c r="BI16" s="570"/>
      <c r="BJ16" s="570"/>
      <c r="BK16" s="570"/>
      <c r="BL16" s="570"/>
      <c r="BM16" s="570"/>
      <c r="BN16" s="570"/>
      <c r="BO16" s="570"/>
      <c r="BP16" s="570"/>
      <c r="BQ16" s="570"/>
      <c r="BR16" s="570"/>
      <c r="BS16" s="570"/>
      <c r="BT16" s="570"/>
      <c r="BU16" s="570"/>
      <c r="BV16" s="570"/>
      <c r="BW16" s="570"/>
      <c r="BX16" s="570"/>
      <c r="BY16" s="570"/>
      <c r="BZ16" s="570"/>
      <c r="CA16" s="570"/>
      <c r="CB16" s="570"/>
      <c r="CC16" s="570"/>
      <c r="CD16" s="570"/>
      <c r="CE16" s="570"/>
      <c r="CF16" s="570"/>
      <c r="CG16" s="570"/>
      <c r="CH16" s="570"/>
      <c r="CI16" s="570"/>
      <c r="CJ16" s="570"/>
      <c r="CK16" s="570"/>
      <c r="CL16" s="570"/>
      <c r="CM16" s="570"/>
      <c r="CN16" s="570"/>
      <c r="CO16" s="570"/>
      <c r="CP16" s="570"/>
      <c r="CQ16" s="570"/>
      <c r="CR16" s="570"/>
      <c r="CS16" s="570"/>
      <c r="CT16" s="570"/>
      <c r="CU16" s="570"/>
      <c r="CV16" s="570"/>
      <c r="CW16" s="570"/>
      <c r="CX16" s="570"/>
      <c r="CY16" s="570"/>
      <c r="CZ16" s="570"/>
      <c r="DA16" s="570"/>
      <c r="DB16" s="570"/>
      <c r="DC16" s="570"/>
      <c r="DD16" s="570"/>
      <c r="DE16" s="570"/>
      <c r="DF16" s="570"/>
      <c r="DG16" s="570"/>
      <c r="DH16" s="570"/>
      <c r="DI16" s="570"/>
      <c r="DJ16" s="570"/>
      <c r="DK16" s="570"/>
      <c r="DL16" s="570"/>
      <c r="DM16" s="570"/>
      <c r="DN16" s="570"/>
      <c r="DO16" s="570"/>
      <c r="DP16" s="570"/>
      <c r="DQ16" s="570"/>
      <c r="DR16" s="570"/>
      <c r="DS16" s="570"/>
      <c r="DT16" s="570"/>
      <c r="DU16" s="570"/>
      <c r="DV16" s="570"/>
      <c r="DW16" s="570"/>
      <c r="DX16" s="570"/>
      <c r="DY16" s="570"/>
      <c r="DZ16" s="570"/>
      <c r="EA16" s="570"/>
      <c r="EB16" s="570"/>
      <c r="EC16" s="570"/>
      <c r="ED16" s="570"/>
      <c r="EE16" s="570"/>
      <c r="EF16" s="570"/>
      <c r="EG16" s="570"/>
      <c r="EH16" s="570"/>
      <c r="EI16" s="570"/>
      <c r="EJ16" s="570"/>
      <c r="EK16" s="570"/>
      <c r="EL16" s="570"/>
      <c r="EM16" s="570"/>
      <c r="EN16" s="570"/>
      <c r="EO16" s="570"/>
      <c r="EP16" s="570"/>
      <c r="EQ16" s="570"/>
      <c r="ER16" s="570"/>
      <c r="ES16" s="570"/>
      <c r="ET16" s="570"/>
      <c r="EU16" s="570"/>
      <c r="EV16" s="570"/>
      <c r="EW16" s="570"/>
      <c r="EX16" s="570"/>
      <c r="EY16" s="570"/>
      <c r="EZ16" s="570"/>
      <c r="FA16" s="570"/>
      <c r="FB16" s="570"/>
      <c r="FC16" s="570"/>
      <c r="FD16" s="570"/>
      <c r="FE16" s="570"/>
      <c r="FF16" s="570"/>
      <c r="FG16" s="570"/>
      <c r="FH16" s="570"/>
      <c r="FI16" s="570"/>
      <c r="FJ16" s="570"/>
    </row>
    <row r="17" spans="1:256" s="575" customFormat="1" ht="48" customHeight="1">
      <c r="A17" s="576" t="s">
        <v>197</v>
      </c>
      <c r="B17" s="553"/>
      <c r="C17" s="577">
        <v>116231</v>
      </c>
      <c r="D17" s="554">
        <v>521.49942786347879</v>
      </c>
      <c r="E17" s="537">
        <v>23.704519448339941</v>
      </c>
      <c r="F17" s="537">
        <v>81.484285603668553</v>
      </c>
      <c r="G17" s="537">
        <v>0</v>
      </c>
      <c r="H17" s="537">
        <v>5.9261298620849852</v>
      </c>
      <c r="I17" s="537">
        <v>0</v>
      </c>
      <c r="J17" s="537">
        <v>14.815324655212466</v>
      </c>
      <c r="K17" s="537">
        <v>162.96857120733711</v>
      </c>
      <c r="L17" s="537">
        <v>23.704519448339941</v>
      </c>
      <c r="M17" s="537">
        <v>22.222986982818696</v>
      </c>
      <c r="N17" s="537">
        <v>2.9630649310424926</v>
      </c>
      <c r="O17" s="537">
        <v>0</v>
      </c>
      <c r="P17" s="537">
        <v>2.9630649310424926</v>
      </c>
      <c r="Q17" s="537">
        <v>0</v>
      </c>
      <c r="R17" s="537">
        <v>19.259922051776204</v>
      </c>
      <c r="S17" s="579">
        <v>161.48703874181587</v>
      </c>
      <c r="T17" s="582">
        <v>11.85225972416997</v>
      </c>
      <c r="U17" s="574"/>
      <c r="V17" s="574"/>
      <c r="W17" s="574"/>
      <c r="X17" s="574"/>
      <c r="Y17" s="574"/>
      <c r="Z17" s="574"/>
      <c r="AA17" s="574"/>
      <c r="AB17" s="574"/>
      <c r="AC17" s="574"/>
      <c r="AD17" s="574"/>
      <c r="AE17" s="574"/>
      <c r="AF17" s="574"/>
      <c r="AG17" s="574"/>
      <c r="AH17" s="574"/>
      <c r="AI17" s="574"/>
      <c r="AJ17" s="574"/>
      <c r="AK17" s="574"/>
      <c r="AL17" s="574"/>
      <c r="AM17" s="574"/>
      <c r="AN17" s="574"/>
      <c r="AO17" s="574"/>
      <c r="AP17" s="574"/>
      <c r="AQ17" s="574"/>
      <c r="AR17" s="574"/>
      <c r="AS17" s="574"/>
      <c r="AT17" s="574"/>
      <c r="AU17" s="574"/>
      <c r="AV17" s="574"/>
      <c r="AW17" s="574"/>
      <c r="AX17" s="574"/>
      <c r="AY17" s="574"/>
      <c r="AZ17" s="574"/>
      <c r="BA17" s="574"/>
      <c r="BB17" s="574"/>
      <c r="BC17" s="574"/>
      <c r="BD17" s="574"/>
      <c r="BE17" s="574"/>
      <c r="BF17" s="574"/>
      <c r="BG17" s="574"/>
      <c r="BH17" s="574"/>
      <c r="BI17" s="574"/>
      <c r="BJ17" s="574"/>
      <c r="BK17" s="574"/>
      <c r="BL17" s="574"/>
      <c r="BM17" s="574"/>
      <c r="BN17" s="574"/>
      <c r="BO17" s="574"/>
      <c r="BP17" s="574"/>
      <c r="BQ17" s="574"/>
      <c r="BR17" s="574"/>
      <c r="BS17" s="574"/>
      <c r="BT17" s="574"/>
      <c r="BU17" s="574"/>
      <c r="BV17" s="574"/>
      <c r="BW17" s="574"/>
      <c r="BX17" s="574"/>
      <c r="BY17" s="574"/>
      <c r="BZ17" s="574"/>
      <c r="CA17" s="574"/>
      <c r="CB17" s="574"/>
      <c r="CC17" s="574"/>
      <c r="CD17" s="574"/>
      <c r="CE17" s="574"/>
      <c r="CF17" s="574"/>
      <c r="CG17" s="574"/>
      <c r="CH17" s="574"/>
      <c r="CI17" s="574"/>
      <c r="CJ17" s="574"/>
      <c r="CK17" s="574"/>
      <c r="CL17" s="574"/>
      <c r="CM17" s="574"/>
      <c r="CN17" s="574"/>
      <c r="CO17" s="574"/>
      <c r="CP17" s="574"/>
      <c r="CQ17" s="574"/>
      <c r="CR17" s="574"/>
      <c r="CS17" s="574"/>
      <c r="CT17" s="574"/>
      <c r="CU17" s="574"/>
      <c r="CV17" s="574"/>
      <c r="CW17" s="574"/>
      <c r="CX17" s="574"/>
      <c r="CY17" s="574"/>
      <c r="CZ17" s="574"/>
      <c r="DA17" s="574"/>
      <c r="DB17" s="574"/>
      <c r="DC17" s="574"/>
      <c r="DD17" s="574"/>
      <c r="DE17" s="574"/>
      <c r="DF17" s="574"/>
      <c r="DG17" s="574"/>
      <c r="DH17" s="574"/>
      <c r="DI17" s="574"/>
      <c r="DJ17" s="574"/>
      <c r="DK17" s="574"/>
      <c r="DL17" s="574"/>
      <c r="DM17" s="574"/>
      <c r="DN17" s="574"/>
      <c r="DO17" s="574"/>
      <c r="DP17" s="574"/>
      <c r="DQ17" s="574"/>
      <c r="DR17" s="574"/>
      <c r="DS17" s="574"/>
      <c r="DT17" s="574"/>
      <c r="DU17" s="574"/>
      <c r="DV17" s="574"/>
      <c r="DW17" s="574"/>
      <c r="DX17" s="574"/>
      <c r="DY17" s="574"/>
      <c r="DZ17" s="574"/>
      <c r="EA17" s="574"/>
      <c r="EB17" s="574"/>
      <c r="EC17" s="574"/>
      <c r="ED17" s="574"/>
      <c r="EE17" s="574"/>
      <c r="EF17" s="574"/>
      <c r="EG17" s="574"/>
      <c r="EH17" s="574"/>
      <c r="EI17" s="574"/>
      <c r="EJ17" s="574"/>
      <c r="EK17" s="574"/>
      <c r="EL17" s="574"/>
      <c r="EM17" s="574"/>
      <c r="EN17" s="574"/>
      <c r="EO17" s="574"/>
      <c r="EP17" s="574"/>
      <c r="EQ17" s="574"/>
      <c r="ER17" s="574"/>
      <c r="ES17" s="574"/>
      <c r="ET17" s="574"/>
      <c r="EU17" s="574"/>
      <c r="EV17" s="574"/>
      <c r="EW17" s="574"/>
      <c r="EX17" s="574"/>
      <c r="EY17" s="574"/>
      <c r="EZ17" s="574"/>
      <c r="FA17" s="574"/>
      <c r="FB17" s="574"/>
      <c r="FC17" s="574"/>
      <c r="FD17" s="574"/>
      <c r="FE17" s="574"/>
      <c r="FF17" s="574"/>
      <c r="FG17" s="574"/>
      <c r="FH17" s="574"/>
      <c r="FI17" s="574"/>
      <c r="FJ17" s="574"/>
    </row>
    <row r="18" spans="1:256" s="552" customFormat="1" ht="42" customHeight="1">
      <c r="A18" s="555" t="s">
        <v>157</v>
      </c>
      <c r="B18" s="555"/>
      <c r="C18" s="556"/>
      <c r="D18" s="557">
        <v>1</v>
      </c>
      <c r="E18" s="558">
        <v>4.5454545454545449E-2</v>
      </c>
      <c r="F18" s="559">
        <v>0.15625</v>
      </c>
      <c r="G18" s="559">
        <v>0</v>
      </c>
      <c r="H18" s="559">
        <v>1.1363636363636362E-2</v>
      </c>
      <c r="I18" s="559">
        <v>0</v>
      </c>
      <c r="J18" s="559">
        <v>2.8409090909090912E-2</v>
      </c>
      <c r="K18" s="559">
        <v>0.3125</v>
      </c>
      <c r="L18" s="559">
        <v>4.5454545454545449E-2</v>
      </c>
      <c r="M18" s="559">
        <v>4.261363636363636E-2</v>
      </c>
      <c r="N18" s="559">
        <v>5.6818181818181811E-3</v>
      </c>
      <c r="O18" s="559">
        <v>0</v>
      </c>
      <c r="P18" s="559">
        <v>5.6818181818181811E-3</v>
      </c>
      <c r="Q18" s="559">
        <v>0</v>
      </c>
      <c r="R18" s="559">
        <v>3.6931818181818177E-2</v>
      </c>
      <c r="S18" s="560">
        <v>0.30965909090909088</v>
      </c>
      <c r="T18" s="474">
        <v>2.2727272727272724E-2</v>
      </c>
      <c r="U18" s="570"/>
      <c r="V18" s="570"/>
      <c r="W18" s="570"/>
      <c r="X18" s="570"/>
      <c r="Y18" s="570"/>
      <c r="Z18" s="570"/>
      <c r="AA18" s="570"/>
      <c r="AB18" s="570"/>
      <c r="AC18" s="570"/>
      <c r="AD18" s="570"/>
      <c r="AE18" s="570"/>
      <c r="AF18" s="570"/>
      <c r="AG18" s="570"/>
      <c r="AH18" s="570"/>
      <c r="AI18" s="570"/>
      <c r="AJ18" s="570"/>
      <c r="AK18" s="570"/>
      <c r="AL18" s="570"/>
      <c r="AM18" s="570"/>
      <c r="AN18" s="570"/>
      <c r="AO18" s="570"/>
      <c r="AP18" s="570"/>
      <c r="AQ18" s="570"/>
      <c r="AR18" s="570"/>
      <c r="AS18" s="570"/>
      <c r="AT18" s="570"/>
      <c r="AU18" s="570"/>
      <c r="AV18" s="570"/>
      <c r="AW18" s="570"/>
      <c r="AX18" s="570"/>
      <c r="AY18" s="570"/>
      <c r="AZ18" s="570"/>
      <c r="BA18" s="570"/>
      <c r="BB18" s="570"/>
      <c r="BC18" s="570"/>
      <c r="BD18" s="570"/>
      <c r="BE18" s="570"/>
      <c r="BF18" s="570"/>
      <c r="BG18" s="570"/>
      <c r="BH18" s="570"/>
      <c r="BI18" s="570"/>
      <c r="BJ18" s="570"/>
      <c r="BK18" s="570"/>
      <c r="BL18" s="570"/>
      <c r="BM18" s="570"/>
      <c r="BN18" s="570"/>
      <c r="BO18" s="570"/>
      <c r="BP18" s="570"/>
      <c r="BQ18" s="570"/>
      <c r="BR18" s="570"/>
      <c r="BS18" s="570"/>
      <c r="BT18" s="570"/>
      <c r="BU18" s="570"/>
      <c r="BV18" s="570"/>
      <c r="BW18" s="570"/>
      <c r="BX18" s="570"/>
      <c r="BY18" s="570"/>
      <c r="BZ18" s="570"/>
      <c r="CA18" s="570"/>
      <c r="CB18" s="570"/>
      <c r="CC18" s="570"/>
      <c r="CD18" s="570"/>
      <c r="CE18" s="570"/>
      <c r="CF18" s="570"/>
      <c r="CG18" s="570"/>
      <c r="CH18" s="570"/>
      <c r="CI18" s="570"/>
      <c r="CJ18" s="570"/>
      <c r="CK18" s="570"/>
      <c r="CL18" s="570"/>
      <c r="CM18" s="570"/>
      <c r="CN18" s="570"/>
      <c r="CO18" s="570"/>
      <c r="CP18" s="570"/>
      <c r="CQ18" s="570"/>
      <c r="CR18" s="570"/>
      <c r="CS18" s="570"/>
      <c r="CT18" s="570"/>
      <c r="CU18" s="570"/>
      <c r="CV18" s="570"/>
      <c r="CW18" s="570"/>
      <c r="CX18" s="570"/>
      <c r="CY18" s="570"/>
      <c r="CZ18" s="570"/>
      <c r="DA18" s="570"/>
      <c r="DB18" s="570"/>
      <c r="DC18" s="570"/>
      <c r="DD18" s="570"/>
      <c r="DE18" s="570"/>
      <c r="DF18" s="570"/>
      <c r="DG18" s="570"/>
      <c r="DH18" s="570"/>
      <c r="DI18" s="570"/>
      <c r="DJ18" s="570"/>
      <c r="DK18" s="570"/>
      <c r="DL18" s="570"/>
      <c r="DM18" s="570"/>
      <c r="DN18" s="570"/>
      <c r="DO18" s="570"/>
      <c r="DP18" s="570"/>
      <c r="DQ18" s="570"/>
      <c r="DR18" s="570"/>
      <c r="DS18" s="570"/>
      <c r="DT18" s="570"/>
      <c r="DU18" s="570"/>
      <c r="DV18" s="570"/>
      <c r="DW18" s="570"/>
      <c r="DX18" s="570"/>
      <c r="DY18" s="570"/>
      <c r="DZ18" s="570"/>
      <c r="EA18" s="570"/>
      <c r="EB18" s="570"/>
      <c r="EC18" s="570"/>
      <c r="ED18" s="570"/>
      <c r="EE18" s="570"/>
      <c r="EF18" s="570"/>
      <c r="EG18" s="570"/>
      <c r="EH18" s="570"/>
      <c r="EI18" s="570"/>
      <c r="EJ18" s="570"/>
      <c r="EK18" s="570"/>
      <c r="EL18" s="570"/>
      <c r="EM18" s="570"/>
      <c r="EN18" s="570"/>
      <c r="EO18" s="570"/>
      <c r="EP18" s="570"/>
      <c r="EQ18" s="570"/>
      <c r="ER18" s="570"/>
      <c r="ES18" s="570"/>
      <c r="ET18" s="570"/>
      <c r="EU18" s="570"/>
      <c r="EV18" s="570"/>
      <c r="EW18" s="570"/>
      <c r="EX18" s="570"/>
      <c r="EY18" s="570"/>
      <c r="EZ18" s="570"/>
      <c r="FA18" s="570"/>
      <c r="FB18" s="570"/>
      <c r="FC18" s="570"/>
      <c r="FD18" s="570"/>
      <c r="FE18" s="570"/>
      <c r="FF18" s="570"/>
      <c r="FG18" s="570"/>
      <c r="FH18" s="570"/>
      <c r="FI18" s="570"/>
      <c r="FJ18" s="570"/>
    </row>
    <row r="19" spans="1:256" s="221" customFormat="1" ht="26.25" customHeight="1" thickBot="1">
      <c r="A19" s="561" t="s">
        <v>191</v>
      </c>
      <c r="B19" s="562"/>
      <c r="C19" s="563"/>
      <c r="D19" s="261">
        <v>520.06365339698675</v>
      </c>
      <c r="E19" s="261">
        <v>23.572290238956906</v>
      </c>
      <c r="F19" s="261">
        <v>70.716870716870716</v>
      </c>
      <c r="G19" s="261">
        <v>0</v>
      </c>
      <c r="H19" s="261">
        <v>0</v>
      </c>
      <c r="I19" s="261">
        <v>0</v>
      </c>
      <c r="J19" s="261">
        <v>17.679217679217679</v>
      </c>
      <c r="K19" s="261">
        <v>141.43374143374143</v>
      </c>
      <c r="L19" s="261">
        <v>20.625753959087291</v>
      </c>
      <c r="M19" s="261">
        <v>25.045558378891712</v>
      </c>
      <c r="N19" s="261">
        <v>0</v>
      </c>
      <c r="O19" s="261">
        <v>0</v>
      </c>
      <c r="P19" s="261">
        <v>7.3663406996740326</v>
      </c>
      <c r="Q19" s="235"/>
      <c r="R19" s="262">
        <v>26.518826518826518</v>
      </c>
      <c r="S19" s="580">
        <v>184.15851749185083</v>
      </c>
      <c r="T19" s="584">
        <v>17.559507571147705</v>
      </c>
      <c r="U19" s="571"/>
      <c r="V19" s="571"/>
      <c r="W19" s="571"/>
      <c r="X19" s="571"/>
      <c r="Y19" s="571"/>
      <c r="Z19" s="571"/>
      <c r="AA19" s="571"/>
      <c r="AB19" s="571"/>
      <c r="AC19" s="571"/>
      <c r="AD19" s="571"/>
      <c r="AE19" s="571"/>
      <c r="AF19" s="571"/>
      <c r="AG19" s="571"/>
      <c r="AH19" s="571"/>
      <c r="AI19" s="571"/>
      <c r="AJ19" s="571"/>
      <c r="AK19" s="571"/>
      <c r="AL19" s="571"/>
      <c r="AM19" s="571"/>
      <c r="AN19" s="571"/>
      <c r="AO19" s="571"/>
      <c r="AP19" s="571"/>
      <c r="AQ19" s="571"/>
      <c r="AR19" s="571"/>
      <c r="AS19" s="571"/>
      <c r="AT19" s="571"/>
      <c r="AU19" s="571"/>
      <c r="AV19" s="571"/>
      <c r="AW19" s="571"/>
      <c r="AX19" s="571"/>
      <c r="AY19" s="571"/>
      <c r="AZ19" s="571"/>
      <c r="BA19" s="571"/>
      <c r="BB19" s="571"/>
      <c r="BC19" s="571"/>
      <c r="BD19" s="571"/>
      <c r="BE19" s="571"/>
      <c r="BF19" s="571"/>
      <c r="BG19" s="571"/>
      <c r="BH19" s="571"/>
      <c r="BI19" s="571"/>
      <c r="BJ19" s="571"/>
      <c r="BK19" s="571"/>
      <c r="BL19" s="571"/>
      <c r="BM19" s="571"/>
      <c r="BN19" s="571"/>
      <c r="BO19" s="571"/>
      <c r="BP19" s="571"/>
      <c r="BQ19" s="571"/>
      <c r="BR19" s="571"/>
      <c r="BS19" s="571"/>
      <c r="BT19" s="571"/>
      <c r="BU19" s="571"/>
      <c r="BV19" s="571"/>
      <c r="BW19" s="571"/>
      <c r="BX19" s="571"/>
      <c r="BY19" s="571"/>
      <c r="BZ19" s="571"/>
      <c r="CA19" s="571"/>
      <c r="CB19" s="571"/>
      <c r="CC19" s="571"/>
      <c r="CD19" s="571"/>
      <c r="CE19" s="571"/>
      <c r="CF19" s="571"/>
      <c r="CG19" s="571"/>
      <c r="CH19" s="571"/>
      <c r="CI19" s="571"/>
      <c r="CJ19" s="571"/>
      <c r="CK19" s="571"/>
      <c r="CL19" s="571"/>
      <c r="CM19" s="571"/>
      <c r="CN19" s="571"/>
      <c r="CO19" s="571"/>
      <c r="CP19" s="571"/>
      <c r="CQ19" s="571"/>
      <c r="CR19" s="571"/>
      <c r="CS19" s="571"/>
      <c r="CT19" s="571"/>
      <c r="CU19" s="571"/>
      <c r="CV19" s="571"/>
      <c r="CW19" s="571"/>
      <c r="CX19" s="571"/>
      <c r="CY19" s="571"/>
      <c r="CZ19" s="571"/>
      <c r="DA19" s="571"/>
      <c r="DB19" s="571"/>
      <c r="DC19" s="571"/>
      <c r="DD19" s="571"/>
      <c r="DE19" s="571"/>
      <c r="DF19" s="571"/>
      <c r="DG19" s="571"/>
      <c r="DH19" s="571"/>
      <c r="DI19" s="571"/>
      <c r="DJ19" s="571"/>
      <c r="DK19" s="571"/>
      <c r="DL19" s="571"/>
      <c r="DM19" s="571"/>
      <c r="DN19" s="571"/>
      <c r="DO19" s="571"/>
      <c r="DP19" s="571"/>
      <c r="DQ19" s="571"/>
      <c r="DR19" s="571"/>
      <c r="DS19" s="571"/>
      <c r="DT19" s="571"/>
      <c r="DU19" s="571"/>
      <c r="DV19" s="571"/>
      <c r="DW19" s="571"/>
      <c r="DX19" s="571"/>
      <c r="DY19" s="571"/>
      <c r="DZ19" s="571"/>
      <c r="EA19" s="571"/>
      <c r="EB19" s="571"/>
      <c r="EC19" s="571"/>
      <c r="ED19" s="571"/>
      <c r="EE19" s="571"/>
      <c r="EF19" s="571"/>
      <c r="EG19" s="571"/>
      <c r="EH19" s="571"/>
      <c r="EI19" s="571"/>
      <c r="EJ19" s="571"/>
      <c r="EK19" s="571"/>
      <c r="EL19" s="571"/>
      <c r="EM19" s="571"/>
      <c r="EN19" s="571"/>
      <c r="EO19" s="571"/>
      <c r="EP19" s="571"/>
      <c r="EQ19" s="571"/>
      <c r="ER19" s="571"/>
      <c r="ES19" s="571"/>
      <c r="ET19" s="571"/>
      <c r="EU19" s="571"/>
      <c r="EV19" s="571"/>
      <c r="EW19" s="571"/>
      <c r="EX19" s="571"/>
      <c r="EY19" s="571"/>
      <c r="EZ19" s="571"/>
      <c r="FA19" s="571"/>
      <c r="FB19" s="571"/>
      <c r="FC19" s="571"/>
      <c r="FD19" s="571"/>
      <c r="FE19" s="571"/>
      <c r="FF19" s="571"/>
      <c r="FG19" s="571"/>
      <c r="FH19" s="571"/>
      <c r="FI19" s="571"/>
      <c r="FJ19" s="571"/>
      <c r="FK19" s="565"/>
    </row>
    <row r="20" spans="1:256" s="552" customFormat="1" ht="39.75" customHeight="1">
      <c r="A20" s="566" t="s">
        <v>192</v>
      </c>
      <c r="B20" s="566"/>
      <c r="C20" s="566"/>
      <c r="D20" s="495">
        <v>2.7607667967444183E-3</v>
      </c>
      <c r="E20" s="495">
        <v>5.6095189751441676E-3</v>
      </c>
      <c r="F20" s="495">
        <v>0.15226090715901952</v>
      </c>
      <c r="G20" s="495"/>
      <c r="H20" s="495"/>
      <c r="I20" s="495"/>
      <c r="J20" s="495">
        <v>-0.16199206752071293</v>
      </c>
      <c r="K20" s="495">
        <v>0.15226090715901952</v>
      </c>
      <c r="L20" s="495">
        <v>0.14926802168587927</v>
      </c>
      <c r="M20" s="495">
        <v>-0.11269748325722562</v>
      </c>
      <c r="N20" s="495"/>
      <c r="O20" s="495"/>
      <c r="P20" s="495">
        <v>-0.59775619240994238</v>
      </c>
      <c r="Q20" s="495"/>
      <c r="R20" s="495">
        <v>-0.2737264585179513</v>
      </c>
      <c r="S20" s="581">
        <v>-0.12310849945367419</v>
      </c>
      <c r="T20" s="581">
        <v>-0.32502322880371659</v>
      </c>
      <c r="U20" s="572"/>
      <c r="V20" s="572"/>
      <c r="W20" s="572"/>
      <c r="X20" s="572"/>
      <c r="Y20" s="572"/>
      <c r="Z20" s="572"/>
      <c r="AA20" s="572"/>
      <c r="AB20" s="572"/>
      <c r="AC20" s="572"/>
      <c r="AD20" s="572"/>
      <c r="AE20" s="572"/>
      <c r="AF20" s="572"/>
      <c r="AG20" s="572"/>
      <c r="AH20" s="572"/>
      <c r="AI20" s="572"/>
      <c r="AJ20" s="572"/>
      <c r="AK20" s="572"/>
      <c r="AL20" s="572"/>
      <c r="AM20" s="572"/>
      <c r="AN20" s="572"/>
      <c r="AO20" s="572"/>
      <c r="AP20" s="572"/>
      <c r="AQ20" s="572"/>
      <c r="AR20" s="572"/>
      <c r="AS20" s="572"/>
      <c r="AT20" s="572"/>
      <c r="AU20" s="572"/>
      <c r="AV20" s="572"/>
      <c r="AW20" s="572"/>
      <c r="AX20" s="572"/>
      <c r="AY20" s="572"/>
      <c r="AZ20" s="572"/>
      <c r="BA20" s="572"/>
      <c r="BB20" s="572"/>
      <c r="BC20" s="572"/>
      <c r="BD20" s="572"/>
      <c r="BE20" s="572"/>
      <c r="BF20" s="572"/>
      <c r="BG20" s="572"/>
      <c r="BH20" s="572"/>
      <c r="BI20" s="572"/>
      <c r="BJ20" s="572"/>
      <c r="BK20" s="572"/>
      <c r="BL20" s="572"/>
      <c r="BM20" s="572"/>
      <c r="BN20" s="572"/>
      <c r="BO20" s="572"/>
      <c r="BP20" s="572"/>
      <c r="BQ20" s="572"/>
      <c r="BR20" s="572"/>
      <c r="BS20" s="572"/>
      <c r="BT20" s="572"/>
      <c r="BU20" s="572"/>
      <c r="BV20" s="572"/>
      <c r="BW20" s="572"/>
      <c r="BX20" s="572"/>
      <c r="BY20" s="572"/>
      <c r="BZ20" s="572"/>
      <c r="CA20" s="572"/>
      <c r="CB20" s="572"/>
      <c r="CC20" s="572"/>
      <c r="CD20" s="572"/>
      <c r="CE20" s="572"/>
      <c r="CF20" s="572"/>
      <c r="CG20" s="572"/>
      <c r="CH20" s="572"/>
      <c r="CI20" s="572"/>
      <c r="CJ20" s="572"/>
      <c r="CK20" s="572"/>
      <c r="CL20" s="572"/>
      <c r="CM20" s="572"/>
      <c r="CN20" s="572"/>
      <c r="CO20" s="572"/>
      <c r="CP20" s="572"/>
      <c r="CQ20" s="572"/>
      <c r="CR20" s="572"/>
      <c r="CS20" s="572"/>
      <c r="CT20" s="572" t="e">
        <f>(#REF!/CT19)-100%</f>
        <v>#REF!</v>
      </c>
      <c r="CU20" s="572" t="e">
        <f>(#REF!/CU19)-100%</f>
        <v>#REF!</v>
      </c>
      <c r="CV20" s="572" t="e">
        <f>(#REF!/CV19)-100%</f>
        <v>#REF!</v>
      </c>
      <c r="CW20" s="572" t="e">
        <f>(#REF!/CW19)-100%</f>
        <v>#REF!</v>
      </c>
      <c r="CX20" s="572" t="e">
        <f>(#REF!/CX19)-100%</f>
        <v>#REF!</v>
      </c>
      <c r="CY20" s="572" t="e">
        <f>(#REF!/CY19)-100%</f>
        <v>#REF!</v>
      </c>
      <c r="CZ20" s="572" t="e">
        <f>(#REF!/CZ19)-100%</f>
        <v>#REF!</v>
      </c>
      <c r="DA20" s="572" t="e">
        <f>(#REF!/DA19)-100%</f>
        <v>#REF!</v>
      </c>
      <c r="DB20" s="572" t="e">
        <f>(#REF!/DB19)-100%</f>
        <v>#REF!</v>
      </c>
      <c r="DC20" s="572" t="e">
        <f>(#REF!/DC19)-100%</f>
        <v>#REF!</v>
      </c>
      <c r="DD20" s="572" t="e">
        <f>(#REF!/DD19)-100%</f>
        <v>#REF!</v>
      </c>
      <c r="DE20" s="572" t="e">
        <f>(#REF!/DE19)-100%</f>
        <v>#REF!</v>
      </c>
      <c r="DF20" s="572" t="e">
        <f>(#REF!/DF19)-100%</f>
        <v>#REF!</v>
      </c>
      <c r="DG20" s="572" t="e">
        <f>(#REF!/DG19)-100%</f>
        <v>#REF!</v>
      </c>
      <c r="DH20" s="572" t="e">
        <f>(#REF!/DH19)-100%</f>
        <v>#REF!</v>
      </c>
      <c r="DI20" s="572" t="e">
        <f>(#REF!/DI19)-100%</f>
        <v>#REF!</v>
      </c>
      <c r="DJ20" s="572" t="e">
        <f>(#REF!/DJ19)-100%</f>
        <v>#REF!</v>
      </c>
      <c r="DK20" s="572" t="e">
        <f>(#REF!/DK19)-100%</f>
        <v>#REF!</v>
      </c>
      <c r="DL20" s="572" t="e">
        <f>(#REF!/DL19)-100%</f>
        <v>#REF!</v>
      </c>
      <c r="DM20" s="572" t="e">
        <f>(#REF!/DM19)-100%</f>
        <v>#REF!</v>
      </c>
      <c r="DN20" s="572" t="e">
        <f>(#REF!/DN19)-100%</f>
        <v>#REF!</v>
      </c>
      <c r="DO20" s="572" t="e">
        <f>(#REF!/DO19)-100%</f>
        <v>#REF!</v>
      </c>
      <c r="DP20" s="572" t="e">
        <f>(#REF!/DP19)-100%</f>
        <v>#REF!</v>
      </c>
      <c r="DQ20" s="572" t="e">
        <f>(#REF!/DQ19)-100%</f>
        <v>#REF!</v>
      </c>
      <c r="DR20" s="572" t="e">
        <f>(#REF!/DR19)-100%</f>
        <v>#REF!</v>
      </c>
      <c r="DS20" s="572" t="e">
        <f>(#REF!/DS19)-100%</f>
        <v>#REF!</v>
      </c>
      <c r="DT20" s="572" t="e">
        <f>(#REF!/DT19)-100%</f>
        <v>#REF!</v>
      </c>
      <c r="DU20" s="572" t="e">
        <f>(#REF!/DU19)-100%</f>
        <v>#REF!</v>
      </c>
      <c r="DV20" s="572" t="e">
        <f>(#REF!/DV19)-100%</f>
        <v>#REF!</v>
      </c>
      <c r="DW20" s="572" t="e">
        <f>(#REF!/DW19)-100%</f>
        <v>#REF!</v>
      </c>
      <c r="DX20" s="572" t="e">
        <f>(#REF!/DX19)-100%</f>
        <v>#REF!</v>
      </c>
      <c r="DY20" s="572" t="e">
        <f>(#REF!/DY19)-100%</f>
        <v>#REF!</v>
      </c>
      <c r="DZ20" s="572" t="e">
        <f>(#REF!/DZ19)-100%</f>
        <v>#REF!</v>
      </c>
      <c r="EA20" s="572" t="e">
        <f>(#REF!/EA19)-100%</f>
        <v>#REF!</v>
      </c>
      <c r="EB20" s="572" t="e">
        <f>(#REF!/EB19)-100%</f>
        <v>#REF!</v>
      </c>
      <c r="EC20" s="572" t="e">
        <f>(#REF!/EC19)-100%</f>
        <v>#REF!</v>
      </c>
      <c r="ED20" s="572" t="e">
        <f>(#REF!/ED19)-100%</f>
        <v>#REF!</v>
      </c>
      <c r="EE20" s="572" t="e">
        <f>(#REF!/EE19)-100%</f>
        <v>#REF!</v>
      </c>
      <c r="EF20" s="572" t="e">
        <f>(#REF!/EF19)-100%</f>
        <v>#REF!</v>
      </c>
      <c r="EG20" s="572" t="e">
        <f>(#REF!/EG19)-100%</f>
        <v>#REF!</v>
      </c>
      <c r="EH20" s="572" t="e">
        <f>(#REF!/EH19)-100%</f>
        <v>#REF!</v>
      </c>
      <c r="EI20" s="572" t="e">
        <f>(#REF!/EI19)-100%</f>
        <v>#REF!</v>
      </c>
      <c r="EJ20" s="572" t="e">
        <f>(#REF!/EJ19)-100%</f>
        <v>#REF!</v>
      </c>
      <c r="EK20" s="572" t="e">
        <f>(#REF!/EK19)-100%</f>
        <v>#REF!</v>
      </c>
      <c r="EL20" s="572" t="e">
        <f>(#REF!/EL19)-100%</f>
        <v>#REF!</v>
      </c>
      <c r="EM20" s="572" t="e">
        <f>(#REF!/EM19)-100%</f>
        <v>#REF!</v>
      </c>
      <c r="EN20" s="572" t="e">
        <f>(#REF!/EN19)-100%</f>
        <v>#REF!</v>
      </c>
      <c r="EO20" s="572" t="e">
        <f>(#REF!/EO19)-100%</f>
        <v>#REF!</v>
      </c>
      <c r="EP20" s="572" t="e">
        <f>(#REF!/EP19)-100%</f>
        <v>#REF!</v>
      </c>
      <c r="EQ20" s="572" t="e">
        <f>(#REF!/EQ19)-100%</f>
        <v>#REF!</v>
      </c>
      <c r="ER20" s="572" t="e">
        <f>(#REF!/ER19)-100%</f>
        <v>#REF!</v>
      </c>
      <c r="ES20" s="572" t="e">
        <f>(#REF!/ES19)-100%</f>
        <v>#REF!</v>
      </c>
      <c r="ET20" s="572" t="e">
        <f>(#REF!/ET19)-100%</f>
        <v>#REF!</v>
      </c>
      <c r="EU20" s="572" t="e">
        <f>(#REF!/EU19)-100%</f>
        <v>#REF!</v>
      </c>
      <c r="EV20" s="572" t="e">
        <f>(#REF!/EV19)-100%</f>
        <v>#REF!</v>
      </c>
      <c r="EW20" s="572" t="e">
        <f>(#REF!/EW19)-100%</f>
        <v>#REF!</v>
      </c>
      <c r="EX20" s="572" t="e">
        <f>(#REF!/EX19)-100%</f>
        <v>#REF!</v>
      </c>
      <c r="EY20" s="572" t="e">
        <f>(#REF!/EY19)-100%</f>
        <v>#REF!</v>
      </c>
      <c r="EZ20" s="572" t="e">
        <f>(#REF!/EZ19)-100%</f>
        <v>#REF!</v>
      </c>
      <c r="FA20" s="572" t="e">
        <f>(#REF!/FA19)-100%</f>
        <v>#REF!</v>
      </c>
      <c r="FB20" s="572" t="e">
        <f>(#REF!/FB19)-100%</f>
        <v>#REF!</v>
      </c>
      <c r="FC20" s="572" t="e">
        <f>(#REF!/FC19)-100%</f>
        <v>#REF!</v>
      </c>
      <c r="FD20" s="572" t="e">
        <f>(#REF!/FD19)-100%</f>
        <v>#REF!</v>
      </c>
      <c r="FE20" s="572" t="e">
        <f>(#REF!/FE19)-100%</f>
        <v>#REF!</v>
      </c>
      <c r="FF20" s="572" t="e">
        <f>(#REF!/FF19)-100%</f>
        <v>#REF!</v>
      </c>
      <c r="FG20" s="572" t="e">
        <f>(#REF!/FG19)-100%</f>
        <v>#REF!</v>
      </c>
      <c r="FH20" s="572" t="e">
        <f>(#REF!/FH19)-100%</f>
        <v>#REF!</v>
      </c>
      <c r="FI20" s="572" t="e">
        <f>(#REF!/FI19)-100%</f>
        <v>#REF!</v>
      </c>
      <c r="FJ20" s="572" t="e">
        <f>(#REF!/FJ19)-100%</f>
        <v>#REF!</v>
      </c>
      <c r="FK20" s="511" t="e">
        <f>(#REF!/FK19)-100%</f>
        <v>#REF!</v>
      </c>
      <c r="FL20" s="511" t="e">
        <f>(#REF!/FL19)-100%</f>
        <v>#REF!</v>
      </c>
      <c r="FM20" s="511" t="e">
        <f>(#REF!/FM19)-100%</f>
        <v>#REF!</v>
      </c>
      <c r="FN20" s="511" t="e">
        <f>(#REF!/FN19)-100%</f>
        <v>#REF!</v>
      </c>
      <c r="FO20" s="511" t="e">
        <f>(#REF!/FO19)-100%</f>
        <v>#REF!</v>
      </c>
      <c r="FP20" s="511" t="e">
        <f>(#REF!/FP19)-100%</f>
        <v>#REF!</v>
      </c>
      <c r="FQ20" s="511" t="e">
        <f>(#REF!/FQ19)-100%</f>
        <v>#REF!</v>
      </c>
      <c r="FR20" s="511" t="e">
        <f>(#REF!/FR19)-100%</f>
        <v>#REF!</v>
      </c>
      <c r="FS20" s="511" t="e">
        <f>(#REF!/FS19)-100%</f>
        <v>#REF!</v>
      </c>
      <c r="FT20" s="511" t="e">
        <f>(#REF!/FT19)-100%</f>
        <v>#REF!</v>
      </c>
      <c r="FU20" s="511" t="e">
        <f>(#REF!/FU19)-100%</f>
        <v>#REF!</v>
      </c>
      <c r="FV20" s="511" t="e">
        <f>(#REF!/FV19)-100%</f>
        <v>#REF!</v>
      </c>
      <c r="FW20" s="511" t="e">
        <f>(#REF!/FW19)-100%</f>
        <v>#REF!</v>
      </c>
      <c r="FX20" s="511" t="e">
        <f>(#REF!/FX19)-100%</f>
        <v>#REF!</v>
      </c>
      <c r="FY20" s="511" t="e">
        <f>(#REF!/FY19)-100%</f>
        <v>#REF!</v>
      </c>
      <c r="FZ20" s="511" t="e">
        <f>(#REF!/FZ19)-100%</f>
        <v>#REF!</v>
      </c>
      <c r="GA20" s="511" t="e">
        <f>(#REF!/GA19)-100%</f>
        <v>#REF!</v>
      </c>
      <c r="GB20" s="511" t="e">
        <f>(#REF!/GB19)-100%</f>
        <v>#REF!</v>
      </c>
      <c r="GC20" s="511" t="e">
        <f>(#REF!/GC19)-100%</f>
        <v>#REF!</v>
      </c>
      <c r="GD20" s="511" t="e">
        <f>(#REF!/GD19)-100%</f>
        <v>#REF!</v>
      </c>
      <c r="GE20" s="511" t="e">
        <f>(#REF!/GE19)-100%</f>
        <v>#REF!</v>
      </c>
      <c r="GF20" s="511" t="e">
        <f>(#REF!/GF19)-100%</f>
        <v>#REF!</v>
      </c>
      <c r="GG20" s="511" t="e">
        <f>(#REF!/GG19)-100%</f>
        <v>#REF!</v>
      </c>
      <c r="GH20" s="511" t="e">
        <f>(#REF!/GH19)-100%</f>
        <v>#REF!</v>
      </c>
      <c r="GI20" s="511" t="e">
        <f>(#REF!/GI19)-100%</f>
        <v>#REF!</v>
      </c>
      <c r="GJ20" s="511" t="e">
        <f>(#REF!/GJ19)-100%</f>
        <v>#REF!</v>
      </c>
      <c r="GK20" s="511" t="e">
        <f>(#REF!/GK19)-100%</f>
        <v>#REF!</v>
      </c>
      <c r="GL20" s="511" t="e">
        <f>(#REF!/GL19)-100%</f>
        <v>#REF!</v>
      </c>
      <c r="GM20" s="511" t="e">
        <f>(#REF!/GM19)-100%</f>
        <v>#REF!</v>
      </c>
      <c r="GN20" s="511" t="e">
        <f>(#REF!/GN19)-100%</f>
        <v>#REF!</v>
      </c>
      <c r="GO20" s="511" t="e">
        <f>(#REF!/GO19)-100%</f>
        <v>#REF!</v>
      </c>
      <c r="GP20" s="511" t="e">
        <f>(#REF!/GP19)-100%</f>
        <v>#REF!</v>
      </c>
      <c r="GQ20" s="511" t="e">
        <f>(#REF!/GQ19)-100%</f>
        <v>#REF!</v>
      </c>
      <c r="GR20" s="511" t="e">
        <f>(#REF!/GR19)-100%</f>
        <v>#REF!</v>
      </c>
      <c r="GS20" s="511" t="e">
        <f>(#REF!/GS19)-100%</f>
        <v>#REF!</v>
      </c>
      <c r="GT20" s="511" t="e">
        <f>(#REF!/GT19)-100%</f>
        <v>#REF!</v>
      </c>
      <c r="GU20" s="511" t="e">
        <f>(#REF!/GU19)-100%</f>
        <v>#REF!</v>
      </c>
      <c r="GV20" s="511" t="e">
        <f>(#REF!/GV19)-100%</f>
        <v>#REF!</v>
      </c>
      <c r="GW20" s="511" t="e">
        <f>(#REF!/GW19)-100%</f>
        <v>#REF!</v>
      </c>
      <c r="GX20" s="511" t="e">
        <f>(#REF!/GX19)-100%</f>
        <v>#REF!</v>
      </c>
      <c r="GY20" s="511" t="e">
        <f>(#REF!/GY19)-100%</f>
        <v>#REF!</v>
      </c>
      <c r="GZ20" s="511" t="e">
        <f>(#REF!/GZ19)-100%</f>
        <v>#REF!</v>
      </c>
      <c r="HA20" s="511" t="e">
        <f>(#REF!/HA19)-100%</f>
        <v>#REF!</v>
      </c>
      <c r="HB20" s="511" t="e">
        <f>(#REF!/HB19)-100%</f>
        <v>#REF!</v>
      </c>
      <c r="HC20" s="511" t="e">
        <f>(#REF!/HC19)-100%</f>
        <v>#REF!</v>
      </c>
      <c r="HD20" s="511" t="e">
        <f>(#REF!/HD19)-100%</f>
        <v>#REF!</v>
      </c>
      <c r="HE20" s="511" t="e">
        <f>(#REF!/HE19)-100%</f>
        <v>#REF!</v>
      </c>
      <c r="HF20" s="511" t="e">
        <f>(#REF!/HF19)-100%</f>
        <v>#REF!</v>
      </c>
      <c r="HG20" s="511" t="e">
        <f>(#REF!/HG19)-100%</f>
        <v>#REF!</v>
      </c>
      <c r="HH20" s="511" t="e">
        <f>(#REF!/HH19)-100%</f>
        <v>#REF!</v>
      </c>
      <c r="HI20" s="511" t="e">
        <f>(#REF!/HI19)-100%</f>
        <v>#REF!</v>
      </c>
      <c r="HJ20" s="511" t="e">
        <f>(#REF!/HJ19)-100%</f>
        <v>#REF!</v>
      </c>
      <c r="HK20" s="511" t="e">
        <f>(#REF!/HK19)-100%</f>
        <v>#REF!</v>
      </c>
      <c r="HL20" s="511" t="e">
        <f>(#REF!/HL19)-100%</f>
        <v>#REF!</v>
      </c>
      <c r="HM20" s="511" t="e">
        <f>(#REF!/HM19)-100%</f>
        <v>#REF!</v>
      </c>
      <c r="HN20" s="511" t="e">
        <f>(#REF!/HN19)-100%</f>
        <v>#REF!</v>
      </c>
      <c r="HO20" s="511" t="e">
        <f>(#REF!/HO19)-100%</f>
        <v>#REF!</v>
      </c>
      <c r="HP20" s="511" t="e">
        <f>(#REF!/HP19)-100%</f>
        <v>#REF!</v>
      </c>
      <c r="HQ20" s="511" t="e">
        <f>(#REF!/HQ19)-100%</f>
        <v>#REF!</v>
      </c>
      <c r="HR20" s="511" t="e">
        <f>(#REF!/HR19)-100%</f>
        <v>#REF!</v>
      </c>
      <c r="HS20" s="511" t="e">
        <f>(#REF!/HS19)-100%</f>
        <v>#REF!</v>
      </c>
      <c r="HT20" s="511" t="e">
        <f>(#REF!/HT19)-100%</f>
        <v>#REF!</v>
      </c>
      <c r="HU20" s="511" t="e">
        <f>(#REF!/HU19)-100%</f>
        <v>#REF!</v>
      </c>
      <c r="HV20" s="511" t="e">
        <f>(#REF!/HV19)-100%</f>
        <v>#REF!</v>
      </c>
      <c r="HW20" s="511" t="e">
        <f>(#REF!/HW19)-100%</f>
        <v>#REF!</v>
      </c>
      <c r="HX20" s="511" t="e">
        <f>(#REF!/HX19)-100%</f>
        <v>#REF!</v>
      </c>
      <c r="HY20" s="511" t="e">
        <f>(#REF!/HY19)-100%</f>
        <v>#REF!</v>
      </c>
      <c r="HZ20" s="511" t="e">
        <f>(#REF!/HZ19)-100%</f>
        <v>#REF!</v>
      </c>
      <c r="IA20" s="511" t="e">
        <f>(#REF!/IA19)-100%</f>
        <v>#REF!</v>
      </c>
      <c r="IB20" s="511" t="e">
        <f>(#REF!/IB19)-100%</f>
        <v>#REF!</v>
      </c>
      <c r="IC20" s="511" t="e">
        <f>(#REF!/IC19)-100%</f>
        <v>#REF!</v>
      </c>
      <c r="ID20" s="511" t="e">
        <f>(#REF!/ID19)-100%</f>
        <v>#REF!</v>
      </c>
      <c r="IE20" s="511" t="e">
        <f>(#REF!/IE19)-100%</f>
        <v>#REF!</v>
      </c>
      <c r="IF20" s="511" t="e">
        <f>(#REF!/IF19)-100%</f>
        <v>#REF!</v>
      </c>
      <c r="IG20" s="511" t="e">
        <f>(#REF!/IG19)-100%</f>
        <v>#REF!</v>
      </c>
      <c r="IH20" s="511" t="e">
        <f>(#REF!/IH19)-100%</f>
        <v>#REF!</v>
      </c>
      <c r="II20" s="511" t="e">
        <f>(#REF!/II19)-100%</f>
        <v>#REF!</v>
      </c>
      <c r="IJ20" s="511" t="e">
        <f>(#REF!/IJ19)-100%</f>
        <v>#REF!</v>
      </c>
      <c r="IK20" s="511" t="e">
        <f>(#REF!/IK19)-100%</f>
        <v>#REF!</v>
      </c>
      <c r="IL20" s="511" t="e">
        <f>(#REF!/IL19)-100%</f>
        <v>#REF!</v>
      </c>
      <c r="IM20" s="511" t="e">
        <f>(#REF!/IM19)-100%</f>
        <v>#REF!</v>
      </c>
      <c r="IN20" s="511" t="e">
        <f>(#REF!/IN19)-100%</f>
        <v>#REF!</v>
      </c>
      <c r="IO20" s="511" t="e">
        <f>(#REF!/IO19)-100%</f>
        <v>#REF!</v>
      </c>
      <c r="IP20" s="511" t="e">
        <f>(#REF!/IP19)-100%</f>
        <v>#REF!</v>
      </c>
      <c r="IQ20" s="511" t="e">
        <f>(#REF!/IQ19)-100%</f>
        <v>#REF!</v>
      </c>
      <c r="IR20" s="511" t="e">
        <f>(#REF!/IR19)-100%</f>
        <v>#REF!</v>
      </c>
      <c r="IS20" s="511" t="e">
        <f>(#REF!/IS19)-100%</f>
        <v>#REF!</v>
      </c>
      <c r="IT20" s="511" t="e">
        <f>(#REF!/IT19)-100%</f>
        <v>#REF!</v>
      </c>
      <c r="IU20" s="511" t="e">
        <f>(#REF!/IU19)-100%</f>
        <v>#REF!</v>
      </c>
    </row>
    <row r="21" spans="1:256" s="540" customFormat="1" ht="18" customHeight="1">
      <c r="A21" s="349" t="s">
        <v>194</v>
      </c>
      <c r="B21" s="349"/>
      <c r="C21" s="349"/>
      <c r="D21" s="236">
        <v>473.43933538754874</v>
      </c>
      <c r="E21" s="236">
        <v>17.589077475698403</v>
      </c>
      <c r="F21" s="236">
        <v>55.698745339711607</v>
      </c>
      <c r="G21" s="236">
        <v>0</v>
      </c>
      <c r="H21" s="236">
        <v>4.3972693689246007</v>
      </c>
      <c r="I21" s="236">
        <v>0</v>
      </c>
      <c r="J21" s="236">
        <v>7.3287822815410015</v>
      </c>
      <c r="K21" s="236">
        <v>136.31535043666264</v>
      </c>
      <c r="L21" s="236">
        <v>21.986346844623007</v>
      </c>
      <c r="M21" s="236">
        <v>19.054833932006606</v>
      </c>
      <c r="N21" s="236">
        <v>1.4657564563082004</v>
      </c>
      <c r="O21" s="236">
        <v>4.3972693689246007</v>
      </c>
      <c r="P21" s="236">
        <v>7.3287822815410015</v>
      </c>
      <c r="Q21" s="236">
        <v>1.4657564563082004</v>
      </c>
      <c r="R21" s="236">
        <v>17.589077475698403</v>
      </c>
      <c r="S21" s="564">
        <v>178.82228766960046</v>
      </c>
      <c r="T21" s="495"/>
      <c r="U21" s="573"/>
      <c r="V21" s="573"/>
      <c r="W21" s="573"/>
      <c r="X21" s="573"/>
      <c r="Y21" s="573"/>
      <c r="Z21" s="573"/>
      <c r="AA21" s="573"/>
      <c r="AB21" s="573"/>
      <c r="AC21" s="573"/>
      <c r="AD21" s="573"/>
      <c r="AE21" s="573"/>
      <c r="AF21" s="573"/>
      <c r="AG21" s="573"/>
      <c r="AH21" s="573"/>
      <c r="AI21" s="573"/>
      <c r="AJ21" s="573"/>
      <c r="AK21" s="573"/>
      <c r="AL21" s="573"/>
      <c r="AM21" s="573"/>
      <c r="AN21" s="573"/>
      <c r="AO21" s="573"/>
      <c r="AP21" s="573"/>
      <c r="AQ21" s="573"/>
      <c r="AR21" s="573"/>
      <c r="AS21" s="573"/>
      <c r="AT21" s="573"/>
      <c r="AU21" s="573"/>
      <c r="AV21" s="573"/>
      <c r="AW21" s="573"/>
      <c r="AX21" s="573"/>
      <c r="AY21" s="573"/>
      <c r="AZ21" s="573"/>
      <c r="BA21" s="573"/>
      <c r="BB21" s="573"/>
      <c r="BC21" s="573"/>
      <c r="BD21" s="573"/>
      <c r="BE21" s="573"/>
      <c r="BF21" s="573"/>
      <c r="BG21" s="573"/>
      <c r="BH21" s="573"/>
      <c r="BI21" s="573"/>
      <c r="BJ21" s="573"/>
      <c r="BK21" s="573"/>
      <c r="BL21" s="573"/>
      <c r="BM21" s="573"/>
      <c r="BN21" s="573"/>
      <c r="BO21" s="573"/>
      <c r="BP21" s="573"/>
      <c r="BQ21" s="573"/>
      <c r="BR21" s="573"/>
      <c r="BS21" s="573"/>
      <c r="BT21" s="573"/>
      <c r="BU21" s="573"/>
      <c r="BV21" s="573"/>
      <c r="BW21" s="573"/>
      <c r="BX21" s="573"/>
      <c r="BY21" s="573"/>
      <c r="BZ21" s="573"/>
      <c r="CA21" s="573"/>
      <c r="CB21" s="573"/>
      <c r="CC21" s="573"/>
      <c r="CD21" s="573"/>
      <c r="CE21" s="573"/>
      <c r="CF21" s="573"/>
      <c r="CG21" s="573"/>
      <c r="CH21" s="573"/>
      <c r="CI21" s="573"/>
      <c r="CJ21" s="573"/>
      <c r="CK21" s="573"/>
      <c r="CL21" s="573"/>
      <c r="CM21" s="573"/>
      <c r="CN21" s="573"/>
      <c r="CO21" s="573"/>
      <c r="CP21" s="573"/>
      <c r="CQ21" s="573"/>
      <c r="CR21" s="573"/>
      <c r="CS21" s="573"/>
      <c r="CT21" s="573" t="e">
        <f t="shared" ref="CT21:ER21" si="0">(CU17/CT20-100%)</f>
        <v>#REF!</v>
      </c>
      <c r="CU21" s="573" t="e">
        <f t="shared" si="0"/>
        <v>#REF!</v>
      </c>
      <c r="CV21" s="573" t="e">
        <f t="shared" si="0"/>
        <v>#REF!</v>
      </c>
      <c r="CW21" s="573" t="e">
        <f t="shared" si="0"/>
        <v>#REF!</v>
      </c>
      <c r="CX21" s="573" t="e">
        <f t="shared" si="0"/>
        <v>#REF!</v>
      </c>
      <c r="CY21" s="573" t="e">
        <f t="shared" si="0"/>
        <v>#REF!</v>
      </c>
      <c r="CZ21" s="573" t="e">
        <f t="shared" si="0"/>
        <v>#REF!</v>
      </c>
      <c r="DA21" s="573" t="e">
        <f t="shared" si="0"/>
        <v>#REF!</v>
      </c>
      <c r="DB21" s="573" t="e">
        <f t="shared" si="0"/>
        <v>#REF!</v>
      </c>
      <c r="DC21" s="573" t="e">
        <f t="shared" si="0"/>
        <v>#REF!</v>
      </c>
      <c r="DD21" s="573" t="e">
        <f t="shared" si="0"/>
        <v>#REF!</v>
      </c>
      <c r="DE21" s="573" t="e">
        <f t="shared" si="0"/>
        <v>#REF!</v>
      </c>
      <c r="DF21" s="573" t="e">
        <f t="shared" si="0"/>
        <v>#REF!</v>
      </c>
      <c r="DG21" s="573" t="e">
        <f t="shared" si="0"/>
        <v>#REF!</v>
      </c>
      <c r="DH21" s="573" t="e">
        <f t="shared" si="0"/>
        <v>#REF!</v>
      </c>
      <c r="DI21" s="573" t="e">
        <f t="shared" si="0"/>
        <v>#REF!</v>
      </c>
      <c r="DJ21" s="573" t="e">
        <f t="shared" si="0"/>
        <v>#REF!</v>
      </c>
      <c r="DK21" s="573" t="e">
        <f t="shared" si="0"/>
        <v>#REF!</v>
      </c>
      <c r="DL21" s="573" t="e">
        <f t="shared" si="0"/>
        <v>#REF!</v>
      </c>
      <c r="DM21" s="573" t="e">
        <f t="shared" si="0"/>
        <v>#REF!</v>
      </c>
      <c r="DN21" s="573" t="e">
        <f t="shared" si="0"/>
        <v>#REF!</v>
      </c>
      <c r="DO21" s="573" t="e">
        <f t="shared" si="0"/>
        <v>#REF!</v>
      </c>
      <c r="DP21" s="573" t="e">
        <f t="shared" si="0"/>
        <v>#REF!</v>
      </c>
      <c r="DQ21" s="573" t="e">
        <f t="shared" si="0"/>
        <v>#REF!</v>
      </c>
      <c r="DR21" s="573" t="e">
        <f t="shared" si="0"/>
        <v>#REF!</v>
      </c>
      <c r="DS21" s="573" t="e">
        <f t="shared" si="0"/>
        <v>#REF!</v>
      </c>
      <c r="DT21" s="573" t="e">
        <f t="shared" si="0"/>
        <v>#REF!</v>
      </c>
      <c r="DU21" s="573" t="e">
        <f t="shared" si="0"/>
        <v>#REF!</v>
      </c>
      <c r="DV21" s="573" t="e">
        <f t="shared" si="0"/>
        <v>#REF!</v>
      </c>
      <c r="DW21" s="573" t="e">
        <f t="shared" si="0"/>
        <v>#REF!</v>
      </c>
      <c r="DX21" s="573" t="e">
        <f t="shared" si="0"/>
        <v>#REF!</v>
      </c>
      <c r="DY21" s="573" t="e">
        <f t="shared" si="0"/>
        <v>#REF!</v>
      </c>
      <c r="DZ21" s="573" t="e">
        <f t="shared" si="0"/>
        <v>#REF!</v>
      </c>
      <c r="EA21" s="573" t="e">
        <f t="shared" si="0"/>
        <v>#REF!</v>
      </c>
      <c r="EB21" s="573" t="e">
        <f t="shared" si="0"/>
        <v>#REF!</v>
      </c>
      <c r="EC21" s="573" t="e">
        <f t="shared" si="0"/>
        <v>#REF!</v>
      </c>
      <c r="ED21" s="573" t="e">
        <f t="shared" si="0"/>
        <v>#REF!</v>
      </c>
      <c r="EE21" s="573" t="e">
        <f t="shared" si="0"/>
        <v>#REF!</v>
      </c>
      <c r="EF21" s="573" t="e">
        <f t="shared" si="0"/>
        <v>#REF!</v>
      </c>
      <c r="EG21" s="573" t="e">
        <f t="shared" si="0"/>
        <v>#REF!</v>
      </c>
      <c r="EH21" s="573" t="e">
        <f t="shared" si="0"/>
        <v>#REF!</v>
      </c>
      <c r="EI21" s="573" t="e">
        <f t="shared" si="0"/>
        <v>#REF!</v>
      </c>
      <c r="EJ21" s="573" t="e">
        <f t="shared" si="0"/>
        <v>#REF!</v>
      </c>
      <c r="EK21" s="573" t="e">
        <f t="shared" si="0"/>
        <v>#REF!</v>
      </c>
      <c r="EL21" s="573" t="e">
        <f t="shared" si="0"/>
        <v>#REF!</v>
      </c>
      <c r="EM21" s="573" t="e">
        <f t="shared" si="0"/>
        <v>#REF!</v>
      </c>
      <c r="EN21" s="573" t="e">
        <f t="shared" si="0"/>
        <v>#REF!</v>
      </c>
      <c r="EO21" s="573" t="e">
        <f t="shared" si="0"/>
        <v>#REF!</v>
      </c>
      <c r="EP21" s="573" t="e">
        <f t="shared" si="0"/>
        <v>#REF!</v>
      </c>
      <c r="EQ21" s="573" t="e">
        <f t="shared" si="0"/>
        <v>#REF!</v>
      </c>
      <c r="ER21" s="573" t="e">
        <f t="shared" si="0"/>
        <v>#REF!</v>
      </c>
      <c r="ES21" s="573" t="e">
        <f t="shared" ref="ES21:HD21" si="1">(ET17/ES20-100%)</f>
        <v>#REF!</v>
      </c>
      <c r="ET21" s="573" t="e">
        <f t="shared" si="1"/>
        <v>#REF!</v>
      </c>
      <c r="EU21" s="573" t="e">
        <f t="shared" si="1"/>
        <v>#REF!</v>
      </c>
      <c r="EV21" s="573" t="e">
        <f t="shared" si="1"/>
        <v>#REF!</v>
      </c>
      <c r="EW21" s="573" t="e">
        <f t="shared" si="1"/>
        <v>#REF!</v>
      </c>
      <c r="EX21" s="573" t="e">
        <f t="shared" si="1"/>
        <v>#REF!</v>
      </c>
      <c r="EY21" s="573" t="e">
        <f t="shared" si="1"/>
        <v>#REF!</v>
      </c>
      <c r="EZ21" s="573" t="e">
        <f t="shared" si="1"/>
        <v>#REF!</v>
      </c>
      <c r="FA21" s="573" t="e">
        <f t="shared" si="1"/>
        <v>#REF!</v>
      </c>
      <c r="FB21" s="573" t="e">
        <f t="shared" si="1"/>
        <v>#REF!</v>
      </c>
      <c r="FC21" s="573" t="e">
        <f t="shared" si="1"/>
        <v>#REF!</v>
      </c>
      <c r="FD21" s="573" t="e">
        <f t="shared" si="1"/>
        <v>#REF!</v>
      </c>
      <c r="FE21" s="573" t="e">
        <f t="shared" si="1"/>
        <v>#REF!</v>
      </c>
      <c r="FF21" s="573" t="e">
        <f t="shared" si="1"/>
        <v>#REF!</v>
      </c>
      <c r="FG21" s="573" t="e">
        <f t="shared" si="1"/>
        <v>#REF!</v>
      </c>
      <c r="FH21" s="573" t="e">
        <f t="shared" si="1"/>
        <v>#REF!</v>
      </c>
      <c r="FI21" s="573" t="e">
        <f t="shared" si="1"/>
        <v>#REF!</v>
      </c>
      <c r="FJ21" s="573" t="e">
        <f t="shared" si="1"/>
        <v>#REF!</v>
      </c>
      <c r="FK21" s="496" t="e">
        <f t="shared" si="1"/>
        <v>#REF!</v>
      </c>
      <c r="FL21" s="496" t="e">
        <f t="shared" si="1"/>
        <v>#REF!</v>
      </c>
      <c r="FM21" s="496" t="e">
        <f t="shared" si="1"/>
        <v>#REF!</v>
      </c>
      <c r="FN21" s="496" t="e">
        <f t="shared" si="1"/>
        <v>#REF!</v>
      </c>
      <c r="FO21" s="496" t="e">
        <f t="shared" si="1"/>
        <v>#REF!</v>
      </c>
      <c r="FP21" s="496" t="e">
        <f t="shared" si="1"/>
        <v>#REF!</v>
      </c>
      <c r="FQ21" s="496" t="e">
        <f t="shared" si="1"/>
        <v>#REF!</v>
      </c>
      <c r="FR21" s="496" t="e">
        <f t="shared" si="1"/>
        <v>#REF!</v>
      </c>
      <c r="FS21" s="496" t="e">
        <f t="shared" si="1"/>
        <v>#REF!</v>
      </c>
      <c r="FT21" s="496" t="e">
        <f t="shared" si="1"/>
        <v>#REF!</v>
      </c>
      <c r="FU21" s="496" t="e">
        <f t="shared" si="1"/>
        <v>#REF!</v>
      </c>
      <c r="FV21" s="496" t="e">
        <f t="shared" si="1"/>
        <v>#REF!</v>
      </c>
      <c r="FW21" s="496" t="e">
        <f t="shared" si="1"/>
        <v>#REF!</v>
      </c>
      <c r="FX21" s="496" t="e">
        <f t="shared" si="1"/>
        <v>#REF!</v>
      </c>
      <c r="FY21" s="496" t="e">
        <f t="shared" si="1"/>
        <v>#REF!</v>
      </c>
      <c r="FZ21" s="496" t="e">
        <f t="shared" si="1"/>
        <v>#REF!</v>
      </c>
      <c r="GA21" s="496" t="e">
        <f t="shared" si="1"/>
        <v>#REF!</v>
      </c>
      <c r="GB21" s="496" t="e">
        <f t="shared" si="1"/>
        <v>#REF!</v>
      </c>
      <c r="GC21" s="496" t="e">
        <f t="shared" si="1"/>
        <v>#REF!</v>
      </c>
      <c r="GD21" s="496" t="e">
        <f t="shared" si="1"/>
        <v>#REF!</v>
      </c>
      <c r="GE21" s="496" t="e">
        <f t="shared" si="1"/>
        <v>#REF!</v>
      </c>
      <c r="GF21" s="496" t="e">
        <f t="shared" si="1"/>
        <v>#REF!</v>
      </c>
      <c r="GG21" s="496" t="e">
        <f t="shared" si="1"/>
        <v>#REF!</v>
      </c>
      <c r="GH21" s="496" t="e">
        <f t="shared" si="1"/>
        <v>#REF!</v>
      </c>
      <c r="GI21" s="496" t="e">
        <f t="shared" si="1"/>
        <v>#REF!</v>
      </c>
      <c r="GJ21" s="496" t="e">
        <f t="shared" si="1"/>
        <v>#REF!</v>
      </c>
      <c r="GK21" s="496" t="e">
        <f t="shared" si="1"/>
        <v>#REF!</v>
      </c>
      <c r="GL21" s="496" t="e">
        <f t="shared" si="1"/>
        <v>#REF!</v>
      </c>
      <c r="GM21" s="496" t="e">
        <f t="shared" si="1"/>
        <v>#REF!</v>
      </c>
      <c r="GN21" s="496" t="e">
        <f t="shared" si="1"/>
        <v>#REF!</v>
      </c>
      <c r="GO21" s="496" t="e">
        <f t="shared" si="1"/>
        <v>#REF!</v>
      </c>
      <c r="GP21" s="496" t="e">
        <f t="shared" si="1"/>
        <v>#REF!</v>
      </c>
      <c r="GQ21" s="496" t="e">
        <f t="shared" si="1"/>
        <v>#REF!</v>
      </c>
      <c r="GR21" s="496" t="e">
        <f t="shared" si="1"/>
        <v>#REF!</v>
      </c>
      <c r="GS21" s="496" t="e">
        <f t="shared" si="1"/>
        <v>#REF!</v>
      </c>
      <c r="GT21" s="496" t="e">
        <f t="shared" si="1"/>
        <v>#REF!</v>
      </c>
      <c r="GU21" s="496" t="e">
        <f t="shared" si="1"/>
        <v>#REF!</v>
      </c>
      <c r="GV21" s="496" t="e">
        <f t="shared" si="1"/>
        <v>#REF!</v>
      </c>
      <c r="GW21" s="496" t="e">
        <f t="shared" si="1"/>
        <v>#REF!</v>
      </c>
      <c r="GX21" s="496" t="e">
        <f t="shared" si="1"/>
        <v>#REF!</v>
      </c>
      <c r="GY21" s="496" t="e">
        <f t="shared" si="1"/>
        <v>#REF!</v>
      </c>
      <c r="GZ21" s="496" t="e">
        <f t="shared" si="1"/>
        <v>#REF!</v>
      </c>
      <c r="HA21" s="496" t="e">
        <f t="shared" si="1"/>
        <v>#REF!</v>
      </c>
      <c r="HB21" s="496" t="e">
        <f t="shared" si="1"/>
        <v>#REF!</v>
      </c>
      <c r="HC21" s="496" t="e">
        <f t="shared" si="1"/>
        <v>#REF!</v>
      </c>
      <c r="HD21" s="496" t="e">
        <f t="shared" si="1"/>
        <v>#REF!</v>
      </c>
      <c r="HE21" s="496" t="e">
        <f t="shared" ref="HE21:IV21" si="2">(HF17/HE20-100%)</f>
        <v>#REF!</v>
      </c>
      <c r="HF21" s="496" t="e">
        <f t="shared" si="2"/>
        <v>#REF!</v>
      </c>
      <c r="HG21" s="496" t="e">
        <f t="shared" si="2"/>
        <v>#REF!</v>
      </c>
      <c r="HH21" s="496" t="e">
        <f t="shared" si="2"/>
        <v>#REF!</v>
      </c>
      <c r="HI21" s="496" t="e">
        <f t="shared" si="2"/>
        <v>#REF!</v>
      </c>
      <c r="HJ21" s="496" t="e">
        <f t="shared" si="2"/>
        <v>#REF!</v>
      </c>
      <c r="HK21" s="496" t="e">
        <f t="shared" si="2"/>
        <v>#REF!</v>
      </c>
      <c r="HL21" s="496" t="e">
        <f t="shared" si="2"/>
        <v>#REF!</v>
      </c>
      <c r="HM21" s="496" t="e">
        <f t="shared" si="2"/>
        <v>#REF!</v>
      </c>
      <c r="HN21" s="496" t="e">
        <f t="shared" si="2"/>
        <v>#REF!</v>
      </c>
      <c r="HO21" s="496" t="e">
        <f t="shared" si="2"/>
        <v>#REF!</v>
      </c>
      <c r="HP21" s="496" t="e">
        <f t="shared" si="2"/>
        <v>#REF!</v>
      </c>
      <c r="HQ21" s="496" t="e">
        <f t="shared" si="2"/>
        <v>#REF!</v>
      </c>
      <c r="HR21" s="496" t="e">
        <f t="shared" si="2"/>
        <v>#REF!</v>
      </c>
      <c r="HS21" s="496" t="e">
        <f t="shared" si="2"/>
        <v>#REF!</v>
      </c>
      <c r="HT21" s="496" t="e">
        <f t="shared" si="2"/>
        <v>#REF!</v>
      </c>
      <c r="HU21" s="496" t="e">
        <f t="shared" si="2"/>
        <v>#REF!</v>
      </c>
      <c r="HV21" s="496" t="e">
        <f t="shared" si="2"/>
        <v>#REF!</v>
      </c>
      <c r="HW21" s="496" t="e">
        <f t="shared" si="2"/>
        <v>#REF!</v>
      </c>
      <c r="HX21" s="496" t="e">
        <f t="shared" si="2"/>
        <v>#REF!</v>
      </c>
      <c r="HY21" s="496" t="e">
        <f t="shared" si="2"/>
        <v>#REF!</v>
      </c>
      <c r="HZ21" s="496" t="e">
        <f t="shared" si="2"/>
        <v>#REF!</v>
      </c>
      <c r="IA21" s="496" t="e">
        <f t="shared" si="2"/>
        <v>#REF!</v>
      </c>
      <c r="IB21" s="496" t="e">
        <f t="shared" si="2"/>
        <v>#REF!</v>
      </c>
      <c r="IC21" s="496" t="e">
        <f t="shared" si="2"/>
        <v>#REF!</v>
      </c>
      <c r="ID21" s="496" t="e">
        <f t="shared" si="2"/>
        <v>#REF!</v>
      </c>
      <c r="IE21" s="496" t="e">
        <f t="shared" si="2"/>
        <v>#REF!</v>
      </c>
      <c r="IF21" s="496" t="e">
        <f t="shared" si="2"/>
        <v>#REF!</v>
      </c>
      <c r="IG21" s="496" t="e">
        <f t="shared" si="2"/>
        <v>#REF!</v>
      </c>
      <c r="IH21" s="496" t="e">
        <f t="shared" si="2"/>
        <v>#REF!</v>
      </c>
      <c r="II21" s="496" t="e">
        <f t="shared" si="2"/>
        <v>#REF!</v>
      </c>
      <c r="IJ21" s="496" t="e">
        <f t="shared" si="2"/>
        <v>#REF!</v>
      </c>
      <c r="IK21" s="496" t="e">
        <f t="shared" si="2"/>
        <v>#REF!</v>
      </c>
      <c r="IL21" s="496" t="e">
        <f t="shared" si="2"/>
        <v>#REF!</v>
      </c>
      <c r="IM21" s="496" t="e">
        <f t="shared" si="2"/>
        <v>#REF!</v>
      </c>
      <c r="IN21" s="496" t="e">
        <f t="shared" si="2"/>
        <v>#REF!</v>
      </c>
      <c r="IO21" s="496" t="e">
        <f t="shared" si="2"/>
        <v>#REF!</v>
      </c>
      <c r="IP21" s="496" t="e">
        <f t="shared" si="2"/>
        <v>#REF!</v>
      </c>
      <c r="IQ21" s="496" t="e">
        <f t="shared" si="2"/>
        <v>#REF!</v>
      </c>
      <c r="IR21" s="496" t="e">
        <f t="shared" si="2"/>
        <v>#REF!</v>
      </c>
      <c r="IS21" s="496" t="e">
        <f t="shared" si="2"/>
        <v>#REF!</v>
      </c>
      <c r="IT21" s="496" t="e">
        <f t="shared" si="2"/>
        <v>#REF!</v>
      </c>
      <c r="IU21" s="496" t="e">
        <f t="shared" si="2"/>
        <v>#REF!</v>
      </c>
      <c r="IV21" s="496" t="e">
        <f t="shared" si="2"/>
        <v>#DIV/0!</v>
      </c>
    </row>
    <row r="22" spans="1:256" ht="15.75">
      <c r="B22" s="237"/>
      <c r="F22" s="238"/>
    </row>
    <row r="23" spans="1:256">
      <c r="B23" s="239"/>
    </row>
    <row r="24" spans="1:256">
      <c r="B24" s="237"/>
    </row>
    <row r="25" spans="1:256" ht="14.25">
      <c r="B25" s="585"/>
      <c r="C25" s="241"/>
    </row>
  </sheetData>
  <mergeCells count="12">
    <mergeCell ref="A15:B15"/>
    <mergeCell ref="A17:B17"/>
    <mergeCell ref="A18:C18"/>
    <mergeCell ref="A1:XFD1"/>
    <mergeCell ref="B2:R2"/>
    <mergeCell ref="A3:A4"/>
    <mergeCell ref="B3:B4"/>
    <mergeCell ref="C3:C4"/>
    <mergeCell ref="D3:D4"/>
    <mergeCell ref="A19:C19"/>
    <mergeCell ref="A20:C20"/>
    <mergeCell ref="A21:C21"/>
  </mergeCells>
  <dataValidations count="1">
    <dataValidation operator="equal" allowBlank="1" showErrorMessage="1" sqref="C5:C16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showZeros="0" topLeftCell="A9" workbookViewId="0">
      <selection activeCell="G28" sqref="G28"/>
    </sheetView>
  </sheetViews>
  <sheetFormatPr defaultRowHeight="12.75"/>
  <cols>
    <col min="1" max="1" width="19.7109375" customWidth="1"/>
    <col min="2" max="2" width="9.28515625" customWidth="1"/>
    <col min="3" max="14" width="7.7109375" customWidth="1"/>
    <col min="15" max="15" width="6.7109375" customWidth="1"/>
    <col min="16" max="22" width="7.7109375" customWidth="1"/>
  </cols>
  <sheetData>
    <row r="1" spans="1:22" ht="51" customHeight="1">
      <c r="A1" s="373" t="s">
        <v>102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114"/>
      <c r="V1" s="114"/>
    </row>
    <row r="2" spans="1:22" ht="48" customHeight="1">
      <c r="A2" s="372" t="s">
        <v>68</v>
      </c>
      <c r="B2" s="374" t="s">
        <v>181</v>
      </c>
      <c r="C2" s="372" t="s">
        <v>70</v>
      </c>
      <c r="D2" s="372"/>
      <c r="E2" s="372" t="s">
        <v>103</v>
      </c>
      <c r="F2" s="372"/>
      <c r="G2" s="372" t="s">
        <v>72</v>
      </c>
      <c r="H2" s="372"/>
      <c r="I2" s="375" t="s">
        <v>73</v>
      </c>
      <c r="J2" s="375"/>
      <c r="K2" s="372" t="s">
        <v>74</v>
      </c>
      <c r="L2" s="372"/>
      <c r="M2" s="372" t="s">
        <v>75</v>
      </c>
      <c r="N2" s="372"/>
      <c r="O2" s="376" t="s">
        <v>104</v>
      </c>
      <c r="P2" s="376"/>
      <c r="Q2" s="372" t="s">
        <v>77</v>
      </c>
      <c r="R2" s="372"/>
      <c r="S2" s="372"/>
      <c r="T2" s="372"/>
      <c r="U2" s="372" t="s">
        <v>78</v>
      </c>
      <c r="V2" s="372"/>
    </row>
    <row r="3" spans="1:22" ht="19.5" customHeight="1">
      <c r="A3" s="372"/>
      <c r="B3" s="374"/>
      <c r="C3" s="370" t="s">
        <v>20</v>
      </c>
      <c r="D3" s="368" t="s">
        <v>79</v>
      </c>
      <c r="E3" s="370" t="s">
        <v>20</v>
      </c>
      <c r="F3" s="368" t="s">
        <v>79</v>
      </c>
      <c r="G3" s="370" t="s">
        <v>20</v>
      </c>
      <c r="H3" s="368" t="s">
        <v>79</v>
      </c>
      <c r="I3" s="370" t="s">
        <v>20</v>
      </c>
      <c r="J3" s="368" t="s">
        <v>79</v>
      </c>
      <c r="K3" s="370" t="s">
        <v>20</v>
      </c>
      <c r="L3" s="368" t="s">
        <v>79</v>
      </c>
      <c r="M3" s="371" t="s">
        <v>20</v>
      </c>
      <c r="N3" s="368" t="s">
        <v>79</v>
      </c>
      <c r="O3" s="370" t="s">
        <v>20</v>
      </c>
      <c r="P3" s="368" t="s">
        <v>79</v>
      </c>
      <c r="Q3" s="367" t="s">
        <v>20</v>
      </c>
      <c r="R3" s="368" t="s">
        <v>79</v>
      </c>
      <c r="S3" s="362" t="s">
        <v>80</v>
      </c>
      <c r="T3" s="362"/>
      <c r="U3" s="367" t="s">
        <v>20</v>
      </c>
      <c r="V3" s="368" t="s">
        <v>79</v>
      </c>
    </row>
    <row r="4" spans="1:22" ht="30.75" customHeight="1">
      <c r="A4" s="372"/>
      <c r="B4" s="374"/>
      <c r="C4" s="370"/>
      <c r="D4" s="368"/>
      <c r="E4" s="370"/>
      <c r="F4" s="368"/>
      <c r="G4" s="370"/>
      <c r="H4" s="368"/>
      <c r="I4" s="370"/>
      <c r="J4" s="368"/>
      <c r="K4" s="370"/>
      <c r="L4" s="368"/>
      <c r="M4" s="371"/>
      <c r="N4" s="368"/>
      <c r="O4" s="370"/>
      <c r="P4" s="368"/>
      <c r="Q4" s="367"/>
      <c r="R4" s="368"/>
      <c r="S4" s="115" t="s">
        <v>20</v>
      </c>
      <c r="T4" s="116" t="s">
        <v>81</v>
      </c>
      <c r="U4" s="367"/>
      <c r="V4" s="368"/>
    </row>
    <row r="5" spans="1:22" ht="15">
      <c r="A5" s="400" t="s">
        <v>82</v>
      </c>
      <c r="B5" s="402">
        <v>34244.5</v>
      </c>
      <c r="C5" s="119">
        <v>15</v>
      </c>
      <c r="D5" s="120">
        <v>75.428170947159401</v>
      </c>
      <c r="E5" s="119">
        <v>3</v>
      </c>
      <c r="F5" s="120">
        <v>15.085634189431879</v>
      </c>
      <c r="G5" s="119">
        <v>1</v>
      </c>
      <c r="H5" s="120">
        <v>5.0285447298106263</v>
      </c>
      <c r="I5" s="119">
        <v>1</v>
      </c>
      <c r="J5" s="120">
        <v>5.0285447298106263</v>
      </c>
      <c r="K5" s="119">
        <v>2</v>
      </c>
      <c r="L5" s="120">
        <v>10.057089459621253</v>
      </c>
      <c r="M5" s="119">
        <v>4</v>
      </c>
      <c r="N5" s="120">
        <v>20.114178919242505</v>
      </c>
      <c r="O5" s="119">
        <v>0</v>
      </c>
      <c r="P5" s="120">
        <v>0</v>
      </c>
      <c r="Q5" s="119">
        <v>2</v>
      </c>
      <c r="R5" s="120">
        <v>10.057089459621253</v>
      </c>
      <c r="S5" s="119">
        <v>1</v>
      </c>
      <c r="T5" s="120">
        <v>5.0285447298106263</v>
      </c>
      <c r="U5" s="150">
        <v>3</v>
      </c>
      <c r="V5" s="120">
        <v>15.085634189431879</v>
      </c>
    </row>
    <row r="6" spans="1:22" ht="15">
      <c r="A6" s="401" t="s">
        <v>83</v>
      </c>
      <c r="B6" s="402">
        <v>8191.5</v>
      </c>
      <c r="C6" s="119">
        <v>10</v>
      </c>
      <c r="D6" s="120">
        <v>210.21790880791062</v>
      </c>
      <c r="E6" s="119">
        <v>1</v>
      </c>
      <c r="F6" s="120">
        <v>21.021790880791066</v>
      </c>
      <c r="G6" s="119">
        <v>1</v>
      </c>
      <c r="H6" s="120">
        <v>21.021790880791066</v>
      </c>
      <c r="I6" s="119">
        <v>0</v>
      </c>
      <c r="J6" s="120">
        <v>0</v>
      </c>
      <c r="K6" s="119">
        <v>2</v>
      </c>
      <c r="L6" s="120">
        <v>42.043581761582132</v>
      </c>
      <c r="M6" s="119">
        <v>6</v>
      </c>
      <c r="N6" s="120">
        <v>126.13074528474638</v>
      </c>
      <c r="O6" s="119">
        <v>1</v>
      </c>
      <c r="P6" s="120">
        <v>21.021790880791066</v>
      </c>
      <c r="Q6" s="119">
        <v>0</v>
      </c>
      <c r="R6" s="120">
        <v>0</v>
      </c>
      <c r="S6" s="119">
        <v>0</v>
      </c>
      <c r="T6" s="120">
        <v>0</v>
      </c>
      <c r="U6" s="150">
        <v>0</v>
      </c>
      <c r="V6" s="120">
        <v>0</v>
      </c>
    </row>
    <row r="7" spans="1:22" ht="15">
      <c r="A7" s="401" t="s">
        <v>84</v>
      </c>
      <c r="B7" s="402">
        <v>12448.5</v>
      </c>
      <c r="C7" s="119">
        <v>9</v>
      </c>
      <c r="D7" s="120">
        <v>124.49692734064347</v>
      </c>
      <c r="E7" s="119">
        <v>1</v>
      </c>
      <c r="F7" s="120">
        <v>13.83299192673816</v>
      </c>
      <c r="G7" s="119">
        <v>1</v>
      </c>
      <c r="H7" s="120">
        <v>13.83299192673816</v>
      </c>
      <c r="I7" s="119">
        <v>2</v>
      </c>
      <c r="J7" s="120">
        <v>27.66598385347632</v>
      </c>
      <c r="K7" s="119">
        <v>1</v>
      </c>
      <c r="L7" s="120">
        <v>13.83299192673816</v>
      </c>
      <c r="M7" s="119">
        <v>1</v>
      </c>
      <c r="N7" s="120">
        <v>13.83299192673816</v>
      </c>
      <c r="O7" s="119">
        <v>0</v>
      </c>
      <c r="P7" s="120">
        <v>0</v>
      </c>
      <c r="Q7" s="119">
        <v>1</v>
      </c>
      <c r="R7" s="120">
        <v>13.83299192673816</v>
      </c>
      <c r="S7" s="119">
        <v>1</v>
      </c>
      <c r="T7" s="120">
        <v>13.83299192673816</v>
      </c>
      <c r="U7" s="150">
        <v>3</v>
      </c>
      <c r="V7" s="120">
        <v>41.498975780214487</v>
      </c>
    </row>
    <row r="8" spans="1:22" ht="15">
      <c r="A8" s="401" t="s">
        <v>85</v>
      </c>
      <c r="B8" s="402">
        <v>13726</v>
      </c>
      <c r="C8" s="119">
        <v>13</v>
      </c>
      <c r="D8" s="120">
        <v>163.09194229928602</v>
      </c>
      <c r="E8" s="119">
        <v>1</v>
      </c>
      <c r="F8" s="120">
        <v>12.545534023022002</v>
      </c>
      <c r="G8" s="119">
        <v>0</v>
      </c>
      <c r="H8" s="120">
        <v>0</v>
      </c>
      <c r="I8" s="119">
        <v>1</v>
      </c>
      <c r="J8" s="120">
        <v>12.545534023022002</v>
      </c>
      <c r="K8" s="119">
        <v>0</v>
      </c>
      <c r="L8" s="120">
        <v>0</v>
      </c>
      <c r="M8" s="119">
        <v>6</v>
      </c>
      <c r="N8" s="120">
        <v>75.273204138132016</v>
      </c>
      <c r="O8" s="119">
        <v>0</v>
      </c>
      <c r="P8" s="120">
        <v>0</v>
      </c>
      <c r="Q8" s="119">
        <v>1</v>
      </c>
      <c r="R8" s="120">
        <v>12.545534023022002</v>
      </c>
      <c r="S8" s="119">
        <v>0</v>
      </c>
      <c r="T8" s="120">
        <v>0</v>
      </c>
      <c r="U8" s="150">
        <v>4</v>
      </c>
      <c r="V8" s="120">
        <v>50.182136092088008</v>
      </c>
    </row>
    <row r="9" spans="1:22" ht="15">
      <c r="A9" s="401" t="s">
        <v>86</v>
      </c>
      <c r="B9" s="402">
        <v>14227.5</v>
      </c>
      <c r="C9" s="119">
        <v>15</v>
      </c>
      <c r="D9" s="120">
        <v>181.549815498155</v>
      </c>
      <c r="E9" s="119">
        <v>5</v>
      </c>
      <c r="F9" s="120">
        <v>60.516605166051654</v>
      </c>
      <c r="G9" s="119">
        <v>5</v>
      </c>
      <c r="H9" s="120">
        <v>60.516605166051654</v>
      </c>
      <c r="I9" s="119">
        <v>1</v>
      </c>
      <c r="J9" s="120">
        <v>12.103321033210332</v>
      </c>
      <c r="K9" s="119">
        <v>2</v>
      </c>
      <c r="L9" s="120">
        <v>24.206642066420663</v>
      </c>
      <c r="M9" s="119">
        <v>4</v>
      </c>
      <c r="N9" s="120">
        <v>48.413284132841326</v>
      </c>
      <c r="O9" s="119">
        <v>0</v>
      </c>
      <c r="P9" s="120">
        <v>0</v>
      </c>
      <c r="Q9" s="119">
        <v>3</v>
      </c>
      <c r="R9" s="120">
        <v>36.309963099630998</v>
      </c>
      <c r="S9" s="119">
        <v>3</v>
      </c>
      <c r="T9" s="120">
        <v>36.309963099630998</v>
      </c>
      <c r="U9" s="150">
        <v>0</v>
      </c>
      <c r="V9" s="120">
        <v>0</v>
      </c>
    </row>
    <row r="10" spans="1:22" ht="15">
      <c r="A10" s="401" t="s">
        <v>87</v>
      </c>
      <c r="B10" s="402">
        <v>11689</v>
      </c>
      <c r="C10" s="119">
        <v>13</v>
      </c>
      <c r="D10" s="120">
        <v>191.51338865600135</v>
      </c>
      <c r="E10" s="119">
        <v>0</v>
      </c>
      <c r="F10" s="120">
        <v>0</v>
      </c>
      <c r="G10" s="119">
        <v>0</v>
      </c>
      <c r="H10" s="120">
        <v>0</v>
      </c>
      <c r="I10" s="119">
        <v>2</v>
      </c>
      <c r="J10" s="120">
        <v>29.46359825476944</v>
      </c>
      <c r="K10" s="119">
        <v>1</v>
      </c>
      <c r="L10" s="120">
        <v>14.73179912738472</v>
      </c>
      <c r="M10" s="119">
        <v>3</v>
      </c>
      <c r="N10" s="120">
        <v>44.195397382154162</v>
      </c>
      <c r="O10" s="119">
        <v>0</v>
      </c>
      <c r="P10" s="120">
        <v>0</v>
      </c>
      <c r="Q10" s="119">
        <v>3</v>
      </c>
      <c r="R10" s="120">
        <v>44.195397382154162</v>
      </c>
      <c r="S10" s="119">
        <v>2</v>
      </c>
      <c r="T10" s="120">
        <v>29.46359825476944</v>
      </c>
      <c r="U10" s="150">
        <v>4</v>
      </c>
      <c r="V10" s="120">
        <v>58.927196509538881</v>
      </c>
    </row>
    <row r="11" spans="1:22" ht="15">
      <c r="A11" s="401" t="s">
        <v>88</v>
      </c>
      <c r="B11" s="402">
        <v>19378</v>
      </c>
      <c r="C11" s="119">
        <v>13</v>
      </c>
      <c r="D11" s="120">
        <v>115.52275776653937</v>
      </c>
      <c r="E11" s="119">
        <v>1</v>
      </c>
      <c r="F11" s="120">
        <v>8.8863659820414913</v>
      </c>
      <c r="G11" s="119">
        <v>1</v>
      </c>
      <c r="H11" s="120">
        <v>8.8863659820414913</v>
      </c>
      <c r="I11" s="119">
        <v>4</v>
      </c>
      <c r="J11" s="120">
        <v>35.545463928165965</v>
      </c>
      <c r="K11" s="119">
        <v>1</v>
      </c>
      <c r="L11" s="120">
        <v>8.8863659820414913</v>
      </c>
      <c r="M11" s="119">
        <v>3</v>
      </c>
      <c r="N11" s="120">
        <v>26.659097946124472</v>
      </c>
      <c r="O11" s="119">
        <v>0</v>
      </c>
      <c r="P11" s="120">
        <v>0</v>
      </c>
      <c r="Q11" s="119">
        <v>3</v>
      </c>
      <c r="R11" s="120">
        <v>26.659097946124472</v>
      </c>
      <c r="S11" s="119">
        <v>1</v>
      </c>
      <c r="T11" s="120">
        <v>8.8863659820414913</v>
      </c>
      <c r="U11" s="150">
        <v>1</v>
      </c>
      <c r="V11" s="120">
        <v>8.8863659820414913</v>
      </c>
    </row>
    <row r="12" spans="1:22" ht="15">
      <c r="A12" s="401" t="s">
        <v>89</v>
      </c>
      <c r="B12" s="402">
        <v>14578.5</v>
      </c>
      <c r="C12" s="119">
        <v>8</v>
      </c>
      <c r="D12" s="120">
        <v>94.495318448400042</v>
      </c>
      <c r="E12" s="119">
        <v>0</v>
      </c>
      <c r="F12" s="120">
        <v>0</v>
      </c>
      <c r="G12" s="119">
        <v>0</v>
      </c>
      <c r="H12" s="120">
        <v>0</v>
      </c>
      <c r="I12" s="119">
        <v>0</v>
      </c>
      <c r="J12" s="120">
        <v>0</v>
      </c>
      <c r="K12" s="119">
        <v>0</v>
      </c>
      <c r="L12" s="120">
        <v>0</v>
      </c>
      <c r="M12" s="119">
        <v>5</v>
      </c>
      <c r="N12" s="120">
        <v>59.059574030250019</v>
      </c>
      <c r="O12" s="119">
        <v>0</v>
      </c>
      <c r="P12" s="120">
        <v>0</v>
      </c>
      <c r="Q12" s="119">
        <v>2</v>
      </c>
      <c r="R12" s="120">
        <v>23.62382961210001</v>
      </c>
      <c r="S12" s="119">
        <v>1</v>
      </c>
      <c r="T12" s="120">
        <v>11.811914806050005</v>
      </c>
      <c r="U12" s="150">
        <v>1</v>
      </c>
      <c r="V12" s="120">
        <v>11.811914806050005</v>
      </c>
    </row>
    <row r="13" spans="1:22" ht="15">
      <c r="A13" s="401" t="s">
        <v>90</v>
      </c>
      <c r="B13" s="402">
        <v>16148</v>
      </c>
      <c r="C13" s="119">
        <v>15</v>
      </c>
      <c r="D13" s="120">
        <v>159.95788952192223</v>
      </c>
      <c r="E13" s="119">
        <v>0</v>
      </c>
      <c r="F13" s="120">
        <v>0</v>
      </c>
      <c r="G13" s="119">
        <v>0</v>
      </c>
      <c r="H13" s="120">
        <v>0</v>
      </c>
      <c r="I13" s="119">
        <v>0</v>
      </c>
      <c r="J13" s="120">
        <v>0</v>
      </c>
      <c r="K13" s="119">
        <v>1</v>
      </c>
      <c r="L13" s="120">
        <v>10.663859301461482</v>
      </c>
      <c r="M13" s="119">
        <v>8</v>
      </c>
      <c r="N13" s="120">
        <v>85.310874411691856</v>
      </c>
      <c r="O13" s="119">
        <v>0</v>
      </c>
      <c r="P13" s="120">
        <v>0</v>
      </c>
      <c r="Q13" s="119">
        <v>3</v>
      </c>
      <c r="R13" s="120">
        <v>31.991577904384446</v>
      </c>
      <c r="S13" s="119">
        <v>3</v>
      </c>
      <c r="T13" s="120">
        <v>31.991577904384446</v>
      </c>
      <c r="U13" s="150">
        <v>3</v>
      </c>
      <c r="V13" s="120">
        <v>31.991577904384446</v>
      </c>
    </row>
    <row r="14" spans="1:22" ht="15">
      <c r="A14" s="401" t="s">
        <v>91</v>
      </c>
      <c r="B14" s="402">
        <v>10510</v>
      </c>
      <c r="C14" s="119">
        <v>7</v>
      </c>
      <c r="D14" s="120">
        <v>114.69077069457659</v>
      </c>
      <c r="E14" s="119">
        <v>3</v>
      </c>
      <c r="F14" s="120">
        <v>49.153187440532825</v>
      </c>
      <c r="G14" s="119">
        <v>3</v>
      </c>
      <c r="H14" s="120">
        <v>49.153187440532825</v>
      </c>
      <c r="I14" s="119">
        <v>0</v>
      </c>
      <c r="J14" s="120">
        <v>0</v>
      </c>
      <c r="K14" s="119">
        <v>1</v>
      </c>
      <c r="L14" s="120">
        <v>16.384395813510942</v>
      </c>
      <c r="M14" s="119">
        <v>2</v>
      </c>
      <c r="N14" s="120">
        <v>32.768791627021884</v>
      </c>
      <c r="O14" s="119">
        <v>0</v>
      </c>
      <c r="P14" s="120">
        <v>0</v>
      </c>
      <c r="Q14" s="119">
        <v>0</v>
      </c>
      <c r="R14" s="120">
        <v>0</v>
      </c>
      <c r="S14" s="119">
        <v>0</v>
      </c>
      <c r="T14" s="120">
        <v>0</v>
      </c>
      <c r="U14" s="150">
        <v>1</v>
      </c>
      <c r="V14" s="120">
        <v>16.384395813510942</v>
      </c>
    </row>
    <row r="15" spans="1:22" ht="15.75">
      <c r="A15" s="123" t="s">
        <v>92</v>
      </c>
      <c r="B15" s="403">
        <v>155141.5</v>
      </c>
      <c r="C15" s="125">
        <v>118</v>
      </c>
      <c r="D15" s="120">
        <v>130.97462638945737</v>
      </c>
      <c r="E15" s="125">
        <v>15</v>
      </c>
      <c r="F15" s="120">
        <v>16.64931691391407</v>
      </c>
      <c r="G15" s="125">
        <v>12</v>
      </c>
      <c r="H15" s="120">
        <v>13.319453531131257</v>
      </c>
      <c r="I15" s="125">
        <v>11</v>
      </c>
      <c r="J15" s="120">
        <v>12.209499070203652</v>
      </c>
      <c r="K15" s="125">
        <v>11</v>
      </c>
      <c r="L15" s="120">
        <v>12.209499070203652</v>
      </c>
      <c r="M15" s="125">
        <v>42</v>
      </c>
      <c r="N15" s="120">
        <v>46.618087358959407</v>
      </c>
      <c r="O15" s="125">
        <v>1</v>
      </c>
      <c r="P15" s="120">
        <v>1.1099544609276049</v>
      </c>
      <c r="Q15" s="125">
        <v>18</v>
      </c>
      <c r="R15" s="120">
        <v>19.979180296696885</v>
      </c>
      <c r="S15" s="125">
        <v>12</v>
      </c>
      <c r="T15" s="120">
        <v>13.319453531131257</v>
      </c>
      <c r="U15" s="125">
        <v>20</v>
      </c>
      <c r="V15" s="120">
        <v>22.199089218552096</v>
      </c>
    </row>
    <row r="16" spans="1:22" ht="15">
      <c r="A16" s="126" t="s">
        <v>105</v>
      </c>
      <c r="B16" s="402">
        <v>63960</v>
      </c>
      <c r="C16" s="119">
        <v>33</v>
      </c>
      <c r="D16" s="120">
        <v>88.84615384615384</v>
      </c>
      <c r="E16" s="119">
        <v>4</v>
      </c>
      <c r="F16" s="120">
        <v>10.76923076923077</v>
      </c>
      <c r="G16" s="119">
        <v>3</v>
      </c>
      <c r="H16" s="120">
        <v>8.0769230769230766</v>
      </c>
      <c r="I16" s="119">
        <v>1</v>
      </c>
      <c r="J16" s="120">
        <v>2.6923076923076925</v>
      </c>
      <c r="K16" s="119">
        <v>3</v>
      </c>
      <c r="L16" s="120">
        <v>8.0769230769230766</v>
      </c>
      <c r="M16" s="119">
        <v>5</v>
      </c>
      <c r="N16" s="120">
        <v>13.46153846153846</v>
      </c>
      <c r="O16" s="119">
        <v>2</v>
      </c>
      <c r="P16" s="120">
        <v>5.384615384615385</v>
      </c>
      <c r="Q16" s="119">
        <v>4</v>
      </c>
      <c r="R16" s="120">
        <v>10.76923076923077</v>
      </c>
      <c r="S16" s="119">
        <v>2</v>
      </c>
      <c r="T16" s="120">
        <v>5.384615384615385</v>
      </c>
      <c r="U16" s="150">
        <v>14</v>
      </c>
      <c r="V16" s="120">
        <v>37.692307692307686</v>
      </c>
    </row>
    <row r="17" spans="1:22" ht="24.75" thickBot="1">
      <c r="A17" s="151" t="s">
        <v>106</v>
      </c>
      <c r="B17" s="404">
        <v>219101.5</v>
      </c>
      <c r="C17" s="152">
        <v>151</v>
      </c>
      <c r="D17" s="120">
        <v>118.67650381216012</v>
      </c>
      <c r="E17" s="152">
        <v>19</v>
      </c>
      <c r="F17" s="120">
        <v>14.932805115437365</v>
      </c>
      <c r="G17" s="153">
        <v>15</v>
      </c>
      <c r="H17" s="154">
        <v>11.789056670082131</v>
      </c>
      <c r="I17" s="152">
        <v>12</v>
      </c>
      <c r="J17" s="120">
        <v>9.4312453360657056</v>
      </c>
      <c r="K17" s="152">
        <v>14</v>
      </c>
      <c r="L17" s="120">
        <v>11.003119558743322</v>
      </c>
      <c r="M17" s="152">
        <v>47</v>
      </c>
      <c r="N17" s="120">
        <v>36.939044232924012</v>
      </c>
      <c r="O17" s="152">
        <v>3</v>
      </c>
      <c r="P17" s="120">
        <v>2.3578113340164264</v>
      </c>
      <c r="Q17" s="152">
        <v>22</v>
      </c>
      <c r="R17" s="120">
        <v>17.29061644945379</v>
      </c>
      <c r="S17" s="152">
        <v>14</v>
      </c>
      <c r="T17" s="120">
        <v>11.003119558743322</v>
      </c>
      <c r="U17" s="152">
        <v>34</v>
      </c>
      <c r="V17" s="120">
        <v>26.721861785519497</v>
      </c>
    </row>
    <row r="18" spans="1:22" ht="39" thickBot="1">
      <c r="A18" s="369" t="s">
        <v>96</v>
      </c>
      <c r="B18" s="369"/>
      <c r="C18" s="155">
        <v>1</v>
      </c>
      <c r="D18" s="156"/>
      <c r="E18" s="157">
        <v>0.12582781456953643</v>
      </c>
      <c r="F18" s="158"/>
      <c r="G18" s="159">
        <v>0.78947368421052633</v>
      </c>
      <c r="H18" s="160" t="s">
        <v>97</v>
      </c>
      <c r="I18" s="161">
        <v>7.9470198675496692E-2</v>
      </c>
      <c r="J18" s="162"/>
      <c r="K18" s="157">
        <v>9.2715231788079472E-2</v>
      </c>
      <c r="L18" s="162"/>
      <c r="M18" s="157">
        <v>0.31125827814569534</v>
      </c>
      <c r="N18" s="162"/>
      <c r="O18" s="157">
        <v>1.9867549668874173E-2</v>
      </c>
      <c r="P18" s="162"/>
      <c r="Q18" s="157">
        <v>0.14569536423841059</v>
      </c>
      <c r="R18" s="162"/>
      <c r="S18" s="163">
        <v>0.63636363636363635</v>
      </c>
      <c r="T18" s="164" t="s">
        <v>107</v>
      </c>
      <c r="U18" s="165">
        <v>0.2251655629139073</v>
      </c>
      <c r="V18" s="166"/>
    </row>
    <row r="19" spans="1:22" s="387" customFormat="1" ht="20.25" customHeight="1">
      <c r="A19" s="406" t="s">
        <v>108</v>
      </c>
      <c r="B19" s="405">
        <v>218387</v>
      </c>
      <c r="C19" s="169">
        <v>160</v>
      </c>
      <c r="D19" s="170">
        <v>126.16135575835558</v>
      </c>
      <c r="E19" s="169">
        <v>21</v>
      </c>
      <c r="F19" s="170">
        <v>16.55867794328417</v>
      </c>
      <c r="G19" s="169">
        <v>11</v>
      </c>
      <c r="H19" s="170">
        <v>8.6735932083869454</v>
      </c>
      <c r="I19" s="169">
        <v>8</v>
      </c>
      <c r="J19" s="170">
        <v>6.3080677879177784</v>
      </c>
      <c r="K19" s="169">
        <v>17</v>
      </c>
      <c r="L19" s="170">
        <v>13.404644049325279</v>
      </c>
      <c r="M19" s="169">
        <v>53</v>
      </c>
      <c r="N19" s="170">
        <v>41.790949094955288</v>
      </c>
      <c r="O19" s="169">
        <v>5</v>
      </c>
      <c r="P19" s="170">
        <v>3.942542367448612</v>
      </c>
      <c r="Q19" s="169">
        <v>19</v>
      </c>
      <c r="R19" s="170">
        <v>14.981660996304726</v>
      </c>
      <c r="S19" s="169">
        <v>13</v>
      </c>
      <c r="T19" s="170">
        <v>10.25061015536639</v>
      </c>
      <c r="U19" s="169">
        <v>37</v>
      </c>
      <c r="V19" s="170">
        <v>29.174813519119727</v>
      </c>
    </row>
    <row r="20" spans="1:22" ht="31.5" customHeight="1">
      <c r="A20" s="362" t="s">
        <v>109</v>
      </c>
      <c r="B20" s="362"/>
      <c r="C20" s="167">
        <v>-9</v>
      </c>
      <c r="D20" s="168">
        <v>-5.9327611860256591E-2</v>
      </c>
      <c r="E20" s="167">
        <v>-2</v>
      </c>
      <c r="F20" s="168">
        <v>-9.8188565138814354E-2</v>
      </c>
      <c r="G20" s="167">
        <v>4</v>
      </c>
      <c r="H20" s="168">
        <v>0.35918948316398813</v>
      </c>
      <c r="I20" s="167">
        <v>4</v>
      </c>
      <c r="J20" s="168">
        <v>0.4951084314803873</v>
      </c>
      <c r="K20" s="167">
        <v>-3</v>
      </c>
      <c r="L20" s="168">
        <v>-0.17915615526566986</v>
      </c>
      <c r="M20" s="167">
        <v>-6</v>
      </c>
      <c r="N20" s="168">
        <v>-0.116099417866941</v>
      </c>
      <c r="O20" s="167">
        <v>-2</v>
      </c>
      <c r="P20" s="168">
        <v>-0.40195662740784521</v>
      </c>
      <c r="Q20" s="167">
        <v>3</v>
      </c>
      <c r="R20" s="168">
        <v>0.1541187892129301</v>
      </c>
      <c r="S20" s="167">
        <v>1</v>
      </c>
      <c r="T20" s="168">
        <v>7.3411181575662399E-2</v>
      </c>
      <c r="U20" s="167">
        <v>-3</v>
      </c>
      <c r="V20" s="168">
        <v>-8.4077717651654837E-2</v>
      </c>
    </row>
    <row r="21" spans="1:22">
      <c r="A21" s="363" t="s">
        <v>110</v>
      </c>
      <c r="B21" s="364"/>
      <c r="C21" s="169">
        <v>165</v>
      </c>
      <c r="D21" s="170">
        <v>130.71140717295697</v>
      </c>
      <c r="E21" s="171">
        <v>18</v>
      </c>
      <c r="F21" s="170">
        <v>14.259426237049849</v>
      </c>
      <c r="G21" s="172">
        <v>16</v>
      </c>
      <c r="H21" s="170">
        <v>12.675045544044311</v>
      </c>
      <c r="I21" s="171">
        <v>7</v>
      </c>
      <c r="J21" s="170">
        <v>5.5453324255193861</v>
      </c>
      <c r="K21" s="171">
        <v>20</v>
      </c>
      <c r="L21" s="170">
        <v>15.84380693005539</v>
      </c>
      <c r="M21" s="171">
        <v>49</v>
      </c>
      <c r="N21" s="170">
        <v>38.817326978635698</v>
      </c>
      <c r="O21" s="171">
        <v>7</v>
      </c>
      <c r="P21" s="170">
        <v>5.5453324255193861</v>
      </c>
      <c r="Q21" s="169">
        <v>32</v>
      </c>
      <c r="R21" s="170">
        <v>25.350091088088622</v>
      </c>
      <c r="S21" s="169">
        <v>16</v>
      </c>
      <c r="T21" s="170">
        <v>12.675045544044311</v>
      </c>
      <c r="U21" s="169">
        <v>32</v>
      </c>
      <c r="V21" s="173">
        <v>25.350091088088622</v>
      </c>
    </row>
    <row r="22" spans="1:22">
      <c r="A22" s="365" t="s">
        <v>111</v>
      </c>
      <c r="B22" s="366"/>
      <c r="C22" s="174">
        <v>186</v>
      </c>
      <c r="D22" s="170">
        <v>148.13949445429574</v>
      </c>
      <c r="E22" s="169">
        <v>26</v>
      </c>
      <c r="F22" s="170">
        <v>20.707671267804784</v>
      </c>
      <c r="G22" s="175">
        <v>18</v>
      </c>
      <c r="H22" s="170">
        <v>14.336080108480234</v>
      </c>
      <c r="I22" s="169">
        <v>14</v>
      </c>
      <c r="J22" s="170">
        <v>11.150284528817959</v>
      </c>
      <c r="K22" s="169">
        <v>20</v>
      </c>
      <c r="L22" s="170">
        <v>15.9</v>
      </c>
      <c r="M22" s="169">
        <v>49</v>
      </c>
      <c r="N22" s="170">
        <v>39.025995850862856</v>
      </c>
      <c r="O22" s="169">
        <v>7</v>
      </c>
      <c r="P22" s="170">
        <v>5.6</v>
      </c>
      <c r="Q22" s="169">
        <v>37</v>
      </c>
      <c r="R22" s="170">
        <v>29.468609111876034</v>
      </c>
      <c r="S22" s="169">
        <v>16</v>
      </c>
      <c r="T22" s="170">
        <v>12.7</v>
      </c>
      <c r="U22" s="176">
        <v>33</v>
      </c>
      <c r="V22" s="145">
        <v>26.3</v>
      </c>
    </row>
    <row r="23" spans="1:22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</row>
    <row r="24" spans="1:22">
      <c r="A24" s="177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</row>
  </sheetData>
  <mergeCells count="35">
    <mergeCell ref="A1:T1"/>
    <mergeCell ref="A2:A4"/>
    <mergeCell ref="B2:B4"/>
    <mergeCell ref="C2:D2"/>
    <mergeCell ref="E2:F2"/>
    <mergeCell ref="G2:H2"/>
    <mergeCell ref="I2:J2"/>
    <mergeCell ref="K2:L2"/>
    <mergeCell ref="M2:N2"/>
    <mergeCell ref="O2:P2"/>
    <mergeCell ref="Q2:T2"/>
    <mergeCell ref="U2:V2"/>
    <mergeCell ref="C3:C4"/>
    <mergeCell ref="D3:D4"/>
    <mergeCell ref="E3:E4"/>
    <mergeCell ref="F3:F4"/>
    <mergeCell ref="G3:G4"/>
    <mergeCell ref="H3:H4"/>
    <mergeCell ref="I3:I4"/>
    <mergeCell ref="J3:J4"/>
    <mergeCell ref="S3:T3"/>
    <mergeCell ref="U3:U4"/>
    <mergeCell ref="V3:V4"/>
    <mergeCell ref="A18:B18"/>
    <mergeCell ref="K3:K4"/>
    <mergeCell ref="L3:L4"/>
    <mergeCell ref="M3:M4"/>
    <mergeCell ref="N3:N4"/>
    <mergeCell ref="O3:O4"/>
    <mergeCell ref="P3:P4"/>
    <mergeCell ref="A20:B20"/>
    <mergeCell ref="A21:B21"/>
    <mergeCell ref="A22:B22"/>
    <mergeCell ref="Q3:Q4"/>
    <mergeCell ref="R3:R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showZeros="0" tabSelected="1" topLeftCell="A13" workbookViewId="0">
      <selection activeCell="C21" sqref="C21"/>
    </sheetView>
  </sheetViews>
  <sheetFormatPr defaultRowHeight="12.75"/>
  <cols>
    <col min="1" max="1" width="22.28515625" customWidth="1"/>
    <col min="3" max="7" width="7.42578125" customWidth="1"/>
    <col min="8" max="8" width="9.28515625" customWidth="1"/>
    <col min="9" max="19" width="7.42578125" customWidth="1"/>
    <col min="20" max="20" width="8.85546875" customWidth="1"/>
    <col min="21" max="22" width="7.42578125" customWidth="1"/>
  </cols>
  <sheetData>
    <row r="1" spans="1:22" ht="52.5" customHeight="1">
      <c r="A1" s="373" t="s">
        <v>67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114"/>
      <c r="V1" s="114"/>
    </row>
    <row r="2" spans="1:22" ht="21.75" customHeight="1">
      <c r="A2" s="407" t="s">
        <v>2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114"/>
      <c r="U2" s="114"/>
      <c r="V2" s="114"/>
    </row>
    <row r="3" spans="1:22" ht="45" customHeight="1">
      <c r="A3" s="372" t="s">
        <v>68</v>
      </c>
      <c r="B3" s="372" t="s">
        <v>69</v>
      </c>
      <c r="C3" s="372" t="s">
        <v>70</v>
      </c>
      <c r="D3" s="372"/>
      <c r="E3" s="372" t="s">
        <v>71</v>
      </c>
      <c r="F3" s="372"/>
      <c r="G3" s="372" t="s">
        <v>72</v>
      </c>
      <c r="H3" s="372"/>
      <c r="I3" s="375" t="s">
        <v>73</v>
      </c>
      <c r="J3" s="375"/>
      <c r="K3" s="372" t="s">
        <v>74</v>
      </c>
      <c r="L3" s="372"/>
      <c r="M3" s="372" t="s">
        <v>75</v>
      </c>
      <c r="N3" s="372"/>
      <c r="O3" s="376" t="s">
        <v>76</v>
      </c>
      <c r="P3" s="376"/>
      <c r="Q3" s="372" t="s">
        <v>77</v>
      </c>
      <c r="R3" s="372"/>
      <c r="S3" s="372"/>
      <c r="T3" s="372"/>
      <c r="U3" s="372" t="s">
        <v>78</v>
      </c>
      <c r="V3" s="372"/>
    </row>
    <row r="4" spans="1:22">
      <c r="A4" s="372"/>
      <c r="B4" s="372"/>
      <c r="C4" s="370" t="s">
        <v>20</v>
      </c>
      <c r="D4" s="368" t="s">
        <v>79</v>
      </c>
      <c r="E4" s="370" t="s">
        <v>20</v>
      </c>
      <c r="F4" s="368" t="s">
        <v>79</v>
      </c>
      <c r="G4" s="370" t="s">
        <v>20</v>
      </c>
      <c r="H4" s="368" t="s">
        <v>79</v>
      </c>
      <c r="I4" s="370" t="s">
        <v>20</v>
      </c>
      <c r="J4" s="368" t="s">
        <v>79</v>
      </c>
      <c r="K4" s="370" t="s">
        <v>20</v>
      </c>
      <c r="L4" s="368" t="s">
        <v>79</v>
      </c>
      <c r="M4" s="371" t="s">
        <v>20</v>
      </c>
      <c r="N4" s="368" t="s">
        <v>79</v>
      </c>
      <c r="O4" s="370" t="s">
        <v>20</v>
      </c>
      <c r="P4" s="368" t="s">
        <v>79</v>
      </c>
      <c r="Q4" s="367" t="s">
        <v>20</v>
      </c>
      <c r="R4" s="368" t="s">
        <v>79</v>
      </c>
      <c r="S4" s="362" t="s">
        <v>80</v>
      </c>
      <c r="T4" s="362"/>
      <c r="U4" s="367" t="s">
        <v>20</v>
      </c>
      <c r="V4" s="368" t="s">
        <v>79</v>
      </c>
    </row>
    <row r="5" spans="1:22" ht="24.75" customHeight="1">
      <c r="A5" s="372"/>
      <c r="B5" s="372"/>
      <c r="C5" s="370"/>
      <c r="D5" s="368"/>
      <c r="E5" s="370"/>
      <c r="F5" s="368"/>
      <c r="G5" s="370"/>
      <c r="H5" s="368"/>
      <c r="I5" s="370"/>
      <c r="J5" s="368"/>
      <c r="K5" s="370"/>
      <c r="L5" s="368"/>
      <c r="M5" s="371"/>
      <c r="N5" s="368"/>
      <c r="O5" s="370"/>
      <c r="P5" s="368"/>
      <c r="Q5" s="367"/>
      <c r="R5" s="368"/>
      <c r="S5" s="115" t="s">
        <v>20</v>
      </c>
      <c r="T5" s="116" t="s">
        <v>81</v>
      </c>
      <c r="U5" s="367"/>
      <c r="V5" s="368"/>
    </row>
    <row r="6" spans="1:22" ht="22.5" customHeight="1">
      <c r="A6" s="117" t="s">
        <v>82</v>
      </c>
      <c r="B6" s="118">
        <v>18566</v>
      </c>
      <c r="C6" s="119">
        <v>14</v>
      </c>
      <c r="D6" s="120">
        <v>129.85026392330064</v>
      </c>
      <c r="E6" s="119">
        <v>3</v>
      </c>
      <c r="F6" s="120">
        <v>27.825056554992997</v>
      </c>
      <c r="G6" s="119">
        <v>1</v>
      </c>
      <c r="H6" s="120">
        <v>9.275018851664333</v>
      </c>
      <c r="I6" s="119">
        <v>1</v>
      </c>
      <c r="J6" s="120">
        <v>9.275018851664333</v>
      </c>
      <c r="K6" s="119">
        <v>2</v>
      </c>
      <c r="L6" s="120">
        <v>18.550037703328666</v>
      </c>
      <c r="M6" s="119">
        <v>4</v>
      </c>
      <c r="N6" s="120">
        <v>37.100075406657332</v>
      </c>
      <c r="O6" s="119">
        <v>0</v>
      </c>
      <c r="P6" s="120">
        <v>0</v>
      </c>
      <c r="Q6" s="119">
        <v>2</v>
      </c>
      <c r="R6" s="120">
        <v>18.550037703328666</v>
      </c>
      <c r="S6" s="119">
        <v>1</v>
      </c>
      <c r="T6" s="120">
        <v>9.275018851664333</v>
      </c>
      <c r="U6" s="119">
        <v>2</v>
      </c>
      <c r="V6" s="120">
        <v>18.550037703328666</v>
      </c>
    </row>
    <row r="7" spans="1:22" ht="22.5" customHeight="1">
      <c r="A7" s="121" t="s">
        <v>83</v>
      </c>
      <c r="B7" s="118">
        <v>4367</v>
      </c>
      <c r="C7" s="119">
        <v>9</v>
      </c>
      <c r="D7" s="120">
        <v>354.88893977558968</v>
      </c>
      <c r="E7" s="119">
        <v>1</v>
      </c>
      <c r="F7" s="120">
        <v>39.432104419509962</v>
      </c>
      <c r="G7" s="119">
        <v>1</v>
      </c>
      <c r="H7" s="120">
        <v>39.432104419509962</v>
      </c>
      <c r="I7" s="119">
        <v>0</v>
      </c>
      <c r="J7" s="120">
        <v>0</v>
      </c>
      <c r="K7" s="119">
        <v>2</v>
      </c>
      <c r="L7" s="120">
        <v>78.864208839019923</v>
      </c>
      <c r="M7" s="119">
        <v>5</v>
      </c>
      <c r="N7" s="120">
        <v>197.1605220975498</v>
      </c>
      <c r="O7" s="119">
        <v>1</v>
      </c>
      <c r="P7" s="120">
        <v>39.432104419509962</v>
      </c>
      <c r="Q7" s="119">
        <v>0</v>
      </c>
      <c r="R7" s="120">
        <v>0</v>
      </c>
      <c r="S7" s="119">
        <v>0</v>
      </c>
      <c r="T7" s="120">
        <v>0</v>
      </c>
      <c r="U7" s="119">
        <v>0</v>
      </c>
      <c r="V7" s="120">
        <v>0</v>
      </c>
    </row>
    <row r="8" spans="1:22" ht="22.5" customHeight="1">
      <c r="A8" s="121" t="s">
        <v>84</v>
      </c>
      <c r="B8" s="118">
        <v>6144</v>
      </c>
      <c r="C8" s="119">
        <v>7</v>
      </c>
      <c r="D8" s="120">
        <v>196.19140625</v>
      </c>
      <c r="E8" s="119">
        <v>1</v>
      </c>
      <c r="F8" s="120">
        <v>28.02734375</v>
      </c>
      <c r="G8" s="122">
        <v>1</v>
      </c>
      <c r="H8" s="120">
        <v>28.02734375</v>
      </c>
      <c r="I8" s="119">
        <v>1</v>
      </c>
      <c r="J8" s="120">
        <v>28.02734375</v>
      </c>
      <c r="K8" s="119">
        <v>1</v>
      </c>
      <c r="L8" s="120">
        <v>28.02734375</v>
      </c>
      <c r="M8" s="119">
        <v>1</v>
      </c>
      <c r="N8" s="120">
        <v>28.02734375</v>
      </c>
      <c r="O8" s="119">
        <v>0</v>
      </c>
      <c r="P8" s="120">
        <v>0</v>
      </c>
      <c r="Q8" s="119">
        <v>0</v>
      </c>
      <c r="R8" s="120">
        <v>0</v>
      </c>
      <c r="S8" s="119">
        <v>0</v>
      </c>
      <c r="T8" s="120">
        <v>0</v>
      </c>
      <c r="U8" s="119">
        <v>3</v>
      </c>
      <c r="V8" s="120">
        <v>84.08203125</v>
      </c>
    </row>
    <row r="9" spans="1:22" ht="22.5" customHeight="1">
      <c r="A9" s="121" t="s">
        <v>85</v>
      </c>
      <c r="B9" s="118">
        <v>6837</v>
      </c>
      <c r="C9" s="119">
        <v>12</v>
      </c>
      <c r="D9" s="120">
        <v>302.2378236068451</v>
      </c>
      <c r="E9" s="119">
        <v>1</v>
      </c>
      <c r="F9" s="120">
        <v>25.186485300570425</v>
      </c>
      <c r="G9" s="119">
        <v>0</v>
      </c>
      <c r="H9" s="120">
        <v>0</v>
      </c>
      <c r="I9" s="119">
        <v>1</v>
      </c>
      <c r="J9" s="120">
        <v>25.186485300570425</v>
      </c>
      <c r="K9" s="119">
        <v>0</v>
      </c>
      <c r="L9" s="120">
        <v>0</v>
      </c>
      <c r="M9" s="119">
        <v>5</v>
      </c>
      <c r="N9" s="120">
        <v>125.93242650285212</v>
      </c>
      <c r="O9" s="119">
        <v>0</v>
      </c>
      <c r="P9" s="120">
        <v>0</v>
      </c>
      <c r="Q9" s="119">
        <v>1</v>
      </c>
      <c r="R9" s="120">
        <v>25.186485300570425</v>
      </c>
      <c r="S9" s="119">
        <v>0</v>
      </c>
      <c r="T9" s="120">
        <v>0</v>
      </c>
      <c r="U9" s="119">
        <v>4</v>
      </c>
      <c r="V9" s="120">
        <v>100.7459412022817</v>
      </c>
    </row>
    <row r="10" spans="1:22" ht="22.5" customHeight="1">
      <c r="A10" s="121" t="s">
        <v>86</v>
      </c>
      <c r="B10" s="118">
        <v>7177</v>
      </c>
      <c r="C10" s="119">
        <v>11</v>
      </c>
      <c r="D10" s="120">
        <v>263.92643165668107</v>
      </c>
      <c r="E10" s="119">
        <v>4</v>
      </c>
      <c r="F10" s="120">
        <v>95.973247875156744</v>
      </c>
      <c r="G10" s="119">
        <v>4</v>
      </c>
      <c r="H10" s="120">
        <v>95.973247875156744</v>
      </c>
      <c r="I10" s="119">
        <v>1</v>
      </c>
      <c r="J10" s="120">
        <v>23.993311968789186</v>
      </c>
      <c r="K10" s="119">
        <v>2</v>
      </c>
      <c r="L10" s="120">
        <v>47.986623937578372</v>
      </c>
      <c r="M10" s="119">
        <v>3</v>
      </c>
      <c r="N10" s="120">
        <v>71.979935906367558</v>
      </c>
      <c r="O10" s="119">
        <v>0</v>
      </c>
      <c r="P10" s="120">
        <v>0</v>
      </c>
      <c r="Q10" s="119">
        <v>1</v>
      </c>
      <c r="R10" s="120">
        <v>23.993311968789186</v>
      </c>
      <c r="S10" s="119">
        <v>1</v>
      </c>
      <c r="T10" s="120">
        <v>23.993311968789186</v>
      </c>
      <c r="U10" s="119">
        <v>0</v>
      </c>
      <c r="V10" s="120">
        <v>0</v>
      </c>
    </row>
    <row r="11" spans="1:22" ht="22.5" customHeight="1">
      <c r="A11" s="121" t="s">
        <v>87</v>
      </c>
      <c r="B11" s="118">
        <v>5911</v>
      </c>
      <c r="C11" s="119">
        <v>11</v>
      </c>
      <c r="D11" s="120">
        <v>320.45339198105228</v>
      </c>
      <c r="E11" s="119">
        <v>0</v>
      </c>
      <c r="F11" s="120">
        <v>0</v>
      </c>
      <c r="G11" s="119">
        <v>0</v>
      </c>
      <c r="H11" s="120">
        <v>0</v>
      </c>
      <c r="I11" s="119">
        <v>2</v>
      </c>
      <c r="J11" s="120">
        <v>58.264253087464049</v>
      </c>
      <c r="K11" s="119">
        <v>1</v>
      </c>
      <c r="L11" s="120">
        <v>29.132126543732024</v>
      </c>
      <c r="M11" s="119">
        <v>2</v>
      </c>
      <c r="N11" s="120">
        <v>58.264253087464049</v>
      </c>
      <c r="O11" s="119">
        <v>0</v>
      </c>
      <c r="P11" s="120">
        <v>0</v>
      </c>
      <c r="Q11" s="119">
        <v>2</v>
      </c>
      <c r="R11" s="120">
        <v>58.264253087464049</v>
      </c>
      <c r="S11" s="119">
        <v>1</v>
      </c>
      <c r="T11" s="120">
        <v>29.132126543732024</v>
      </c>
      <c r="U11" s="119">
        <v>4</v>
      </c>
      <c r="V11" s="120">
        <v>116.5285061749281</v>
      </c>
    </row>
    <row r="12" spans="1:22" ht="22.5" customHeight="1">
      <c r="A12" s="121" t="s">
        <v>88</v>
      </c>
      <c r="B12" s="118">
        <v>9898</v>
      </c>
      <c r="C12" s="119">
        <v>9</v>
      </c>
      <c r="D12" s="120">
        <v>156.57708628005656</v>
      </c>
      <c r="E12" s="119">
        <v>1</v>
      </c>
      <c r="F12" s="120">
        <v>17.397454031117398</v>
      </c>
      <c r="G12" s="119">
        <v>1</v>
      </c>
      <c r="H12" s="120">
        <v>17.397454031117398</v>
      </c>
      <c r="I12" s="119">
        <v>2</v>
      </c>
      <c r="J12" s="120">
        <v>34.794908062234796</v>
      </c>
      <c r="K12" s="119">
        <v>1</v>
      </c>
      <c r="L12" s="120">
        <v>17.397454031117398</v>
      </c>
      <c r="M12" s="119">
        <v>2</v>
      </c>
      <c r="N12" s="120">
        <v>34.794908062234796</v>
      </c>
      <c r="O12" s="119">
        <v>0</v>
      </c>
      <c r="P12" s="120">
        <v>0</v>
      </c>
      <c r="Q12" s="119">
        <v>2</v>
      </c>
      <c r="R12" s="120">
        <v>34.794908062234796</v>
      </c>
      <c r="S12" s="119">
        <v>1</v>
      </c>
      <c r="T12" s="120">
        <v>17.397454031117398</v>
      </c>
      <c r="U12" s="119">
        <v>1</v>
      </c>
      <c r="V12" s="120">
        <v>17.397454031117398</v>
      </c>
    </row>
    <row r="13" spans="1:22" ht="22.5" customHeight="1">
      <c r="A13" s="121" t="s">
        <v>89</v>
      </c>
      <c r="B13" s="118">
        <v>7219</v>
      </c>
      <c r="C13" s="119">
        <v>4</v>
      </c>
      <c r="D13" s="120">
        <v>95.414877406843061</v>
      </c>
      <c r="E13" s="119">
        <v>0</v>
      </c>
      <c r="F13" s="120">
        <v>0</v>
      </c>
      <c r="G13" s="119">
        <v>0</v>
      </c>
      <c r="H13" s="120">
        <v>0</v>
      </c>
      <c r="I13" s="119">
        <v>0</v>
      </c>
      <c r="J13" s="120">
        <v>0</v>
      </c>
      <c r="K13" s="119">
        <v>0</v>
      </c>
      <c r="L13" s="120">
        <v>0</v>
      </c>
      <c r="M13" s="119">
        <v>3</v>
      </c>
      <c r="N13" s="120">
        <v>71.561158055132296</v>
      </c>
      <c r="O13" s="119">
        <v>0</v>
      </c>
      <c r="P13" s="120">
        <v>0</v>
      </c>
      <c r="Q13" s="119">
        <v>1</v>
      </c>
      <c r="R13" s="120">
        <v>23.853719351710765</v>
      </c>
      <c r="S13" s="119">
        <v>1</v>
      </c>
      <c r="T13" s="120">
        <v>23.853719351710765</v>
      </c>
      <c r="U13" s="119">
        <v>0</v>
      </c>
      <c r="V13" s="120">
        <v>0</v>
      </c>
    </row>
    <row r="14" spans="1:22" ht="22.5" customHeight="1">
      <c r="A14" s="121" t="s">
        <v>90</v>
      </c>
      <c r="B14" s="118">
        <v>8436</v>
      </c>
      <c r="C14" s="119">
        <v>10</v>
      </c>
      <c r="D14" s="120">
        <v>204.12517780938833</v>
      </c>
      <c r="E14" s="119">
        <v>0</v>
      </c>
      <c r="F14" s="120">
        <v>0</v>
      </c>
      <c r="G14" s="119">
        <v>0</v>
      </c>
      <c r="H14" s="120">
        <v>0</v>
      </c>
      <c r="I14" s="119">
        <v>0</v>
      </c>
      <c r="J14" s="120">
        <v>0</v>
      </c>
      <c r="K14" s="119">
        <v>0</v>
      </c>
      <c r="L14" s="120">
        <v>0</v>
      </c>
      <c r="M14" s="119">
        <v>7</v>
      </c>
      <c r="N14" s="120">
        <v>142.88762446657182</v>
      </c>
      <c r="O14" s="119">
        <v>0</v>
      </c>
      <c r="P14" s="120">
        <v>0</v>
      </c>
      <c r="Q14" s="119">
        <v>2</v>
      </c>
      <c r="R14" s="120">
        <v>40.825035561877669</v>
      </c>
      <c r="S14" s="119">
        <v>2</v>
      </c>
      <c r="T14" s="120">
        <v>40.825035561877669</v>
      </c>
      <c r="U14" s="119">
        <v>1</v>
      </c>
      <c r="V14" s="120">
        <v>20.412517780938835</v>
      </c>
    </row>
    <row r="15" spans="1:22" ht="22.5" customHeight="1">
      <c r="A15" s="121" t="s">
        <v>91</v>
      </c>
      <c r="B15" s="118">
        <v>5204</v>
      </c>
      <c r="C15" s="119">
        <v>5</v>
      </c>
      <c r="D15" s="120">
        <v>165.44965411222137</v>
      </c>
      <c r="E15" s="119">
        <v>2</v>
      </c>
      <c r="F15" s="120">
        <v>66.179861644888547</v>
      </c>
      <c r="G15" s="119">
        <v>2</v>
      </c>
      <c r="H15" s="120">
        <v>66.179861644888547</v>
      </c>
      <c r="I15" s="119">
        <v>0</v>
      </c>
      <c r="J15" s="120">
        <v>0</v>
      </c>
      <c r="K15" s="119">
        <v>1</v>
      </c>
      <c r="L15" s="120">
        <v>33.089930822444273</v>
      </c>
      <c r="M15" s="119">
        <v>2</v>
      </c>
      <c r="N15" s="120">
        <v>66.179861644888547</v>
      </c>
      <c r="O15" s="119">
        <v>0</v>
      </c>
      <c r="P15" s="120">
        <v>0</v>
      </c>
      <c r="Q15" s="119">
        <v>0</v>
      </c>
      <c r="R15" s="120">
        <v>0</v>
      </c>
      <c r="S15" s="119">
        <v>0</v>
      </c>
      <c r="T15" s="120">
        <v>0</v>
      </c>
      <c r="U15" s="119">
        <v>0</v>
      </c>
      <c r="V15" s="120">
        <v>0</v>
      </c>
    </row>
    <row r="16" spans="1:22" ht="44.25" customHeight="1">
      <c r="A16" s="123" t="s">
        <v>92</v>
      </c>
      <c r="B16" s="124">
        <v>79759</v>
      </c>
      <c r="C16" s="125">
        <v>92</v>
      </c>
      <c r="D16" s="120">
        <v>198.62836795847488</v>
      </c>
      <c r="E16" s="125">
        <v>13</v>
      </c>
      <c r="F16" s="120">
        <v>28.067051994132324</v>
      </c>
      <c r="G16" s="125">
        <v>10</v>
      </c>
      <c r="H16" s="120">
        <v>21.590039995486404</v>
      </c>
      <c r="I16" s="125">
        <v>8</v>
      </c>
      <c r="J16" s="120">
        <v>17.272031996389121</v>
      </c>
      <c r="K16" s="125">
        <v>10</v>
      </c>
      <c r="L16" s="120">
        <v>21.590039995486404</v>
      </c>
      <c r="M16" s="125">
        <v>34</v>
      </c>
      <c r="N16" s="120">
        <v>73.406135984653773</v>
      </c>
      <c r="O16" s="125">
        <v>1</v>
      </c>
      <c r="P16" s="120">
        <v>2.1590039995486401</v>
      </c>
      <c r="Q16" s="125">
        <v>11</v>
      </c>
      <c r="R16" s="120">
        <v>23.749043995035045</v>
      </c>
      <c r="S16" s="125">
        <v>7</v>
      </c>
      <c r="T16" s="120">
        <v>15.113027996840483</v>
      </c>
      <c r="U16" s="125">
        <v>15</v>
      </c>
      <c r="V16" s="120">
        <v>32.385059993229603</v>
      </c>
    </row>
    <row r="17" spans="1:22" ht="24" customHeight="1">
      <c r="A17" s="126" t="s">
        <v>93</v>
      </c>
      <c r="B17" s="127">
        <v>36472</v>
      </c>
      <c r="C17" s="119">
        <v>17</v>
      </c>
      <c r="D17" s="120">
        <v>80.264312349199386</v>
      </c>
      <c r="E17" s="119">
        <v>3</v>
      </c>
      <c r="F17" s="120">
        <v>14.164290414564597</v>
      </c>
      <c r="G17" s="119">
        <v>2</v>
      </c>
      <c r="H17" s="120">
        <v>9.4428602763763987</v>
      </c>
      <c r="I17" s="119">
        <v>0</v>
      </c>
      <c r="J17" s="120">
        <v>0</v>
      </c>
      <c r="K17" s="119">
        <v>2</v>
      </c>
      <c r="L17" s="120">
        <v>9.4428602763763987</v>
      </c>
      <c r="M17" s="119">
        <v>4</v>
      </c>
      <c r="N17" s="120">
        <v>18.885720552752797</v>
      </c>
      <c r="O17" s="119">
        <v>1</v>
      </c>
      <c r="P17" s="120">
        <v>4.7214301381881993</v>
      </c>
      <c r="Q17" s="119">
        <v>2</v>
      </c>
      <c r="R17" s="120">
        <v>9.4428602763763987</v>
      </c>
      <c r="S17" s="119">
        <v>1</v>
      </c>
      <c r="T17" s="120">
        <v>4.7214301381881993</v>
      </c>
      <c r="U17" s="119">
        <v>5</v>
      </c>
      <c r="V17" s="120">
        <v>23.607150690940994</v>
      </c>
    </row>
    <row r="18" spans="1:22" ht="59.25" customHeight="1" thickBot="1">
      <c r="A18" s="128" t="s">
        <v>94</v>
      </c>
      <c r="B18" s="129">
        <v>116231</v>
      </c>
      <c r="C18" s="130">
        <v>109</v>
      </c>
      <c r="D18" s="120">
        <v>161.48703874181587</v>
      </c>
      <c r="E18" s="130">
        <v>16</v>
      </c>
      <c r="F18" s="120">
        <v>23.704519448339941</v>
      </c>
      <c r="G18" s="130">
        <v>12</v>
      </c>
      <c r="H18" s="120">
        <v>17.778389586254956</v>
      </c>
      <c r="I18" s="130">
        <v>8</v>
      </c>
      <c r="J18" s="120">
        <v>11.85225972416997</v>
      </c>
      <c r="K18" s="130">
        <v>12</v>
      </c>
      <c r="L18" s="120">
        <v>17.778389586254956</v>
      </c>
      <c r="M18" s="130">
        <v>38</v>
      </c>
      <c r="N18" s="120">
        <v>56.298233689807368</v>
      </c>
      <c r="O18" s="130">
        <v>2</v>
      </c>
      <c r="P18" s="120">
        <v>2.9630649310424926</v>
      </c>
      <c r="Q18" s="130">
        <v>13</v>
      </c>
      <c r="R18" s="120">
        <v>19.259922051776204</v>
      </c>
      <c r="S18" s="130">
        <v>8</v>
      </c>
      <c r="T18" s="120">
        <v>11.85225972416997</v>
      </c>
      <c r="U18" s="130">
        <v>20</v>
      </c>
      <c r="V18" s="120">
        <v>29.630649310424932</v>
      </c>
    </row>
    <row r="19" spans="1:22" ht="40.5" customHeight="1" thickBot="1">
      <c r="A19" s="377" t="s">
        <v>96</v>
      </c>
      <c r="B19" s="377"/>
      <c r="C19" s="134">
        <v>1</v>
      </c>
      <c r="D19" s="135"/>
      <c r="E19" s="136">
        <v>0.14678899082568808</v>
      </c>
      <c r="F19" s="137"/>
      <c r="G19" s="138">
        <v>0.75</v>
      </c>
      <c r="H19" s="139" t="s">
        <v>97</v>
      </c>
      <c r="I19" s="136">
        <v>7.3394495412844041E-2</v>
      </c>
      <c r="J19" s="137"/>
      <c r="K19" s="136">
        <v>0.11009174311926606</v>
      </c>
      <c r="L19" s="137"/>
      <c r="M19" s="136">
        <v>0.34862385321100919</v>
      </c>
      <c r="N19" s="137"/>
      <c r="O19" s="136">
        <v>1.834862385321101E-2</v>
      </c>
      <c r="P19" s="137"/>
      <c r="Q19" s="136">
        <v>0.11926605504587157</v>
      </c>
      <c r="R19" s="137"/>
      <c r="S19" s="138">
        <v>0.61538461538461542</v>
      </c>
      <c r="T19" s="139" t="s">
        <v>182</v>
      </c>
      <c r="U19" s="140">
        <v>0.1834862385321101</v>
      </c>
      <c r="V19" s="141">
        <v>50.369813212987339</v>
      </c>
    </row>
    <row r="20" spans="1:22" ht="24" customHeight="1">
      <c r="A20" s="408" t="s">
        <v>95</v>
      </c>
      <c r="B20" s="409"/>
      <c r="C20" s="131">
        <v>125</v>
      </c>
      <c r="D20" s="132">
        <v>184.15851749185083</v>
      </c>
      <c r="E20" s="131">
        <v>18</v>
      </c>
      <c r="F20" s="132">
        <v>26.518826518826518</v>
      </c>
      <c r="G20" s="133">
        <v>11</v>
      </c>
      <c r="H20" s="132">
        <v>16.205949539282869</v>
      </c>
      <c r="I20" s="131">
        <v>7</v>
      </c>
      <c r="J20" s="132">
        <v>10.312876979543645</v>
      </c>
      <c r="K20" s="131">
        <v>12</v>
      </c>
      <c r="L20" s="132">
        <v>17.679217679217679</v>
      </c>
      <c r="M20" s="131">
        <v>49</v>
      </c>
      <c r="N20" s="132">
        <v>72.190138856805532</v>
      </c>
      <c r="O20" s="131">
        <v>3</v>
      </c>
      <c r="P20" s="132">
        <v>4.4198044198044197</v>
      </c>
      <c r="Q20" s="131">
        <v>16</v>
      </c>
      <c r="R20" s="132">
        <v>23.572290238956906</v>
      </c>
      <c r="S20" s="131">
        <v>9</v>
      </c>
      <c r="T20" s="132">
        <v>13.259413259413259</v>
      </c>
      <c r="U20" s="131">
        <v>20</v>
      </c>
      <c r="V20" s="132">
        <v>29.46536279869613</v>
      </c>
    </row>
    <row r="21" spans="1:22" ht="42" customHeight="1">
      <c r="A21" s="378" t="s">
        <v>98</v>
      </c>
      <c r="B21" s="378"/>
      <c r="C21" s="142">
        <v>-16</v>
      </c>
      <c r="D21" s="143">
        <v>-0.12310849945367419</v>
      </c>
      <c r="E21" s="142">
        <v>-2</v>
      </c>
      <c r="F21" s="143">
        <v>-0.10612487202209409</v>
      </c>
      <c r="G21" s="142">
        <v>1</v>
      </c>
      <c r="H21" s="143">
        <v>9.7028566154703011E-2</v>
      </c>
      <c r="I21" s="142">
        <v>1</v>
      </c>
      <c r="J21" s="143">
        <v>0.14926802168587927</v>
      </c>
      <c r="K21" s="142">
        <v>0</v>
      </c>
      <c r="L21" s="143">
        <v>5.6095189751441676E-3</v>
      </c>
      <c r="M21" s="142">
        <v>-11</v>
      </c>
      <c r="N21" s="143">
        <v>-0.22013955671315344</v>
      </c>
      <c r="O21" s="142">
        <v>-1</v>
      </c>
      <c r="P21" s="143">
        <v>-0.32959365401657048</v>
      </c>
      <c r="Q21" s="142">
        <v>-3</v>
      </c>
      <c r="R21" s="143">
        <v>-0.18294226583269524</v>
      </c>
      <c r="S21" s="142">
        <v>-1</v>
      </c>
      <c r="T21" s="143">
        <v>-0.10612487202209409</v>
      </c>
      <c r="U21" s="142">
        <v>0</v>
      </c>
      <c r="V21" s="143">
        <v>5.6095189751443897E-3</v>
      </c>
    </row>
    <row r="22" spans="1:22" ht="18" customHeight="1">
      <c r="A22" s="365" t="s">
        <v>99</v>
      </c>
      <c r="B22" s="365"/>
      <c r="C22" s="144">
        <v>122</v>
      </c>
      <c r="D22" s="145">
        <v>178.82228766960046</v>
      </c>
      <c r="E22" s="144">
        <v>13</v>
      </c>
      <c r="F22" s="145">
        <v>19.054833932006606</v>
      </c>
      <c r="G22" s="146">
        <v>11</v>
      </c>
      <c r="H22" s="145">
        <v>16.123321019390204</v>
      </c>
      <c r="I22" s="144">
        <v>4</v>
      </c>
      <c r="J22" s="145">
        <v>5.8630258252328016</v>
      </c>
      <c r="K22" s="144">
        <v>20</v>
      </c>
      <c r="L22" s="145">
        <v>29.315129126164006</v>
      </c>
      <c r="M22" s="144">
        <v>41</v>
      </c>
      <c r="N22" s="145">
        <v>60.096014708636218</v>
      </c>
      <c r="O22" s="144">
        <v>4</v>
      </c>
      <c r="P22" s="145">
        <v>5.8630258252328016</v>
      </c>
      <c r="Q22" s="144">
        <v>19</v>
      </c>
      <c r="R22" s="145">
        <v>27.849372669855804</v>
      </c>
      <c r="S22" s="144">
        <v>12</v>
      </c>
      <c r="T22" s="145">
        <v>17.589077475698403</v>
      </c>
      <c r="U22" s="144">
        <v>21</v>
      </c>
      <c r="V22" s="145">
        <v>30.780885582472209</v>
      </c>
    </row>
    <row r="23" spans="1:22" ht="18" customHeight="1">
      <c r="A23" s="365" t="s">
        <v>100</v>
      </c>
      <c r="B23" s="379"/>
      <c r="C23" s="144">
        <v>145</v>
      </c>
      <c r="D23" s="145">
        <v>212.04099351389999</v>
      </c>
      <c r="E23" s="144">
        <v>25</v>
      </c>
      <c r="F23" s="145">
        <v>36.558791985155175</v>
      </c>
      <c r="G23" s="144">
        <v>19</v>
      </c>
      <c r="H23" s="145">
        <v>27.784681908717928</v>
      </c>
      <c r="I23" s="144">
        <v>8</v>
      </c>
      <c r="J23" s="145">
        <v>11.698813435249654</v>
      </c>
      <c r="K23" s="144">
        <v>17</v>
      </c>
      <c r="L23" s="145">
        <v>24.859978549905517</v>
      </c>
      <c r="M23" s="144">
        <v>46</v>
      </c>
      <c r="N23" s="145">
        <v>67.268177252685518</v>
      </c>
      <c r="O23" s="144">
        <v>2</v>
      </c>
      <c r="P23" s="145">
        <v>2.9247033588124136</v>
      </c>
      <c r="Q23" s="144">
        <v>27</v>
      </c>
      <c r="R23" s="145">
        <v>39.483495343967583</v>
      </c>
      <c r="S23" s="144">
        <v>13</v>
      </c>
      <c r="T23" s="145">
        <v>19.010571832280689</v>
      </c>
      <c r="U23" s="144">
        <v>25</v>
      </c>
      <c r="V23" s="145">
        <v>36.643911407705012</v>
      </c>
    </row>
    <row r="24" spans="1:22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</row>
  </sheetData>
  <mergeCells count="37">
    <mergeCell ref="A1:T1"/>
    <mergeCell ref="A2:S2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Q3:T3"/>
    <mergeCell ref="U3:V3"/>
    <mergeCell ref="C4:C5"/>
    <mergeCell ref="D4:D5"/>
    <mergeCell ref="E4:E5"/>
    <mergeCell ref="F4:F5"/>
    <mergeCell ref="G4:G5"/>
    <mergeCell ref="H4:H5"/>
    <mergeCell ref="I4:I5"/>
    <mergeCell ref="V4:V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T4"/>
    <mergeCell ref="U4:U5"/>
    <mergeCell ref="A20:B20"/>
    <mergeCell ref="A19:B19"/>
    <mergeCell ref="A21:B21"/>
    <mergeCell ref="A22:B22"/>
    <mergeCell ref="A23:B23"/>
  </mergeCells>
  <dataValidations count="1">
    <dataValidation allowBlank="1" showErrorMessage="1" sqref="B17"/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Демография-7 мес-19 </vt:lpstr>
      <vt:lpstr>по класс бол</vt:lpstr>
      <vt:lpstr>по класс бол-2</vt:lpstr>
      <vt:lpstr>по кл бол, трудосп. нас.</vt:lpstr>
      <vt:lpstr>по кл бол, трудосп нас.-2</vt:lpstr>
      <vt:lpstr>травмы</vt:lpstr>
      <vt:lpstr>травмы-2</vt:lpstr>
      <vt:lpstr>'Демография-7 мес-19 '!Область_печати</vt:lpstr>
      <vt:lpstr>'по кл бол, трудосп. нас.'!Область_печати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Kindikova</cp:lastModifiedBy>
  <cp:lastPrinted>2019-08-27T03:00:05Z</cp:lastPrinted>
  <dcterms:created xsi:type="dcterms:W3CDTF">2019-08-26T08:40:42Z</dcterms:created>
  <dcterms:modified xsi:type="dcterms:W3CDTF">2019-08-27T03:31:03Z</dcterms:modified>
</cp:coreProperties>
</file>