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160" windowHeight="7230" firstSheet="2" activeTab="6"/>
  </bookViews>
  <sheets>
    <sheet name="Демогр-5 мес. 2019" sheetId="1" r:id="rId1"/>
    <sheet name="по класс бол." sheetId="2" r:id="rId2"/>
    <sheet name="по клас бол-1" sheetId="3" r:id="rId3"/>
    <sheet name="по кл бол-трудосп нас" sheetId="4" r:id="rId4"/>
    <sheet name="по класс бол-трудосп нас-1" sheetId="5" r:id="rId5"/>
    <sheet name="от травм" sheetId="7" r:id="rId6"/>
    <sheet name="от травм-1" sheetId="6" r:id="rId7"/>
  </sheets>
  <externalReferences>
    <externalReference r:id="rId8"/>
  </externalReferences>
  <definedNames>
    <definedName name="Excel_BuiltIn_Print_Area_19">#REF!</definedName>
    <definedName name="Excel_BuiltIn_Print_Area_20">#REF!</definedName>
    <definedName name="Excel_BuiltIn_Print_Area_21">#REF!</definedName>
    <definedName name="Excel_BuiltIn_Print_Area_25">#REF!</definedName>
    <definedName name="Excel_BuiltIn_Print_Area_29">#REF!</definedName>
    <definedName name="Excel_BuiltIn_Print_Area_32">#REF!</definedName>
    <definedName name="Excel_BuiltIn_Print_Area_33">#REF!</definedName>
    <definedName name="Excel_BuiltIn_Print_Area_8">#REF!</definedName>
  </definedNames>
  <calcPr calcId="145621"/>
</workbook>
</file>

<file path=xl/calcChain.xml><?xml version="1.0" encoding="utf-8"?>
<calcChain xmlns="http://schemas.openxmlformats.org/spreadsheetml/2006/main">
  <c r="U16" i="6" l="1"/>
  <c r="V16" i="6" s="1"/>
  <c r="T16" i="6"/>
  <c r="R16" i="6"/>
  <c r="P16" i="6"/>
  <c r="N16" i="6"/>
  <c r="L16" i="6"/>
  <c r="J16" i="6"/>
  <c r="H16" i="6"/>
  <c r="F16" i="6"/>
  <c r="D16" i="6"/>
  <c r="S15" i="6"/>
  <c r="S17" i="6" s="1"/>
  <c r="R15" i="6"/>
  <c r="Q15" i="6"/>
  <c r="Q17" i="6" s="1"/>
  <c r="O15" i="6"/>
  <c r="O17" i="6" s="1"/>
  <c r="N15" i="6"/>
  <c r="M15" i="6"/>
  <c r="M17" i="6" s="1"/>
  <c r="K15" i="6"/>
  <c r="K17" i="6" s="1"/>
  <c r="J15" i="6"/>
  <c r="I15" i="6"/>
  <c r="I17" i="6" s="1"/>
  <c r="F15" i="6"/>
  <c r="F17" i="6" s="1"/>
  <c r="F20" i="6" s="1"/>
  <c r="E15" i="6"/>
  <c r="E17" i="6" s="1"/>
  <c r="C15" i="6"/>
  <c r="C17" i="6" s="1"/>
  <c r="V14" i="6"/>
  <c r="U14" i="6"/>
  <c r="T14" i="6"/>
  <c r="R14" i="6"/>
  <c r="P14" i="6"/>
  <c r="N14" i="6"/>
  <c r="L14" i="6"/>
  <c r="J14" i="6"/>
  <c r="H14" i="6"/>
  <c r="F14" i="6"/>
  <c r="D14" i="6"/>
  <c r="U13" i="6"/>
  <c r="V13" i="6" s="1"/>
  <c r="T13" i="6"/>
  <c r="R13" i="6"/>
  <c r="P13" i="6"/>
  <c r="N13" i="6"/>
  <c r="L13" i="6"/>
  <c r="J13" i="6"/>
  <c r="G13" i="6"/>
  <c r="H13" i="6" s="1"/>
  <c r="F13" i="6"/>
  <c r="D13" i="6"/>
  <c r="U12" i="6"/>
  <c r="V12" i="6" s="1"/>
  <c r="T12" i="6"/>
  <c r="R12" i="6"/>
  <c r="P12" i="6"/>
  <c r="N12" i="6"/>
  <c r="L12" i="6"/>
  <c r="J12" i="6"/>
  <c r="H12" i="6"/>
  <c r="F12" i="6"/>
  <c r="D12" i="6"/>
  <c r="U11" i="6"/>
  <c r="V11" i="6" s="1"/>
  <c r="T11" i="6"/>
  <c r="R11" i="6"/>
  <c r="P11" i="6"/>
  <c r="N11" i="6"/>
  <c r="L11" i="6"/>
  <c r="J11" i="6"/>
  <c r="H11" i="6"/>
  <c r="D11" i="6"/>
  <c r="V10" i="6"/>
  <c r="U10" i="6"/>
  <c r="T10" i="6"/>
  <c r="R10" i="6"/>
  <c r="P10" i="6"/>
  <c r="N10" i="6"/>
  <c r="L10" i="6"/>
  <c r="J10" i="6"/>
  <c r="H10" i="6"/>
  <c r="F10" i="6"/>
  <c r="D10" i="6"/>
  <c r="U9" i="6"/>
  <c r="V9" i="6" s="1"/>
  <c r="T9" i="6"/>
  <c r="R9" i="6"/>
  <c r="P9" i="6"/>
  <c r="N9" i="6"/>
  <c r="L9" i="6"/>
  <c r="J9" i="6"/>
  <c r="H9" i="6"/>
  <c r="D9" i="6"/>
  <c r="V8" i="6"/>
  <c r="U8" i="6"/>
  <c r="T8" i="6"/>
  <c r="R8" i="6"/>
  <c r="P8" i="6"/>
  <c r="N8" i="6"/>
  <c r="L8" i="6"/>
  <c r="J8" i="6"/>
  <c r="H8" i="6"/>
  <c r="F8" i="6"/>
  <c r="D8" i="6"/>
  <c r="V7" i="6"/>
  <c r="U7" i="6"/>
  <c r="T7" i="6"/>
  <c r="R7" i="6"/>
  <c r="P7" i="6"/>
  <c r="N7" i="6"/>
  <c r="L7" i="6"/>
  <c r="J7" i="6"/>
  <c r="H7" i="6"/>
  <c r="F7" i="6"/>
  <c r="D7" i="6"/>
  <c r="U6" i="6"/>
  <c r="V6" i="6" s="1"/>
  <c r="T6" i="6"/>
  <c r="R6" i="6"/>
  <c r="P6" i="6"/>
  <c r="N6" i="6"/>
  <c r="L6" i="6"/>
  <c r="J6" i="6"/>
  <c r="H6" i="6"/>
  <c r="F6" i="6"/>
  <c r="D6" i="6"/>
  <c r="U5" i="6"/>
  <c r="U15" i="6" s="1"/>
  <c r="T5" i="6"/>
  <c r="R5" i="6"/>
  <c r="P5" i="6"/>
  <c r="N5" i="6"/>
  <c r="L5" i="6"/>
  <c r="J5" i="6"/>
  <c r="H5" i="6"/>
  <c r="F5" i="6"/>
  <c r="D5" i="6"/>
  <c r="M20" i="6" l="1"/>
  <c r="M18" i="6"/>
  <c r="N17" i="6"/>
  <c r="N20" i="6" s="1"/>
  <c r="V15" i="6"/>
  <c r="U17" i="6"/>
  <c r="J17" i="6"/>
  <c r="I20" i="6"/>
  <c r="I18" i="6"/>
  <c r="S20" i="6"/>
  <c r="T17" i="6"/>
  <c r="T20" i="6" s="1"/>
  <c r="C20" i="6"/>
  <c r="D17" i="6"/>
  <c r="D20" i="6" s="1"/>
  <c r="O18" i="6"/>
  <c r="O20" i="6"/>
  <c r="P17" i="6"/>
  <c r="E18" i="6"/>
  <c r="E20" i="6"/>
  <c r="L17" i="6"/>
  <c r="L20" i="6" s="1"/>
  <c r="K20" i="6"/>
  <c r="K18" i="6"/>
  <c r="Q20" i="6"/>
  <c r="R17" i="6"/>
  <c r="R20" i="6" s="1"/>
  <c r="Q18" i="6"/>
  <c r="G15" i="6"/>
  <c r="V5" i="6"/>
  <c r="D15" i="6"/>
  <c r="L15" i="6"/>
  <c r="P15" i="6"/>
  <c r="T15" i="6"/>
  <c r="G17" i="6" l="1"/>
  <c r="H15" i="6"/>
  <c r="U20" i="6"/>
  <c r="V17" i="6"/>
  <c r="V20" i="6" s="1"/>
  <c r="U18" i="6"/>
  <c r="G20" i="6" l="1"/>
  <c r="H17" i="6"/>
  <c r="H20" i="6" s="1"/>
</calcChain>
</file>

<file path=xl/sharedStrings.xml><?xml version="1.0" encoding="utf-8"?>
<sst xmlns="http://schemas.openxmlformats.org/spreadsheetml/2006/main" count="413" uniqueCount="185">
  <si>
    <t>…</t>
  </si>
  <si>
    <t xml:space="preserve">    за   5  мес.  2015г  </t>
  </si>
  <si>
    <t xml:space="preserve">    за   5  мес.  2016г  </t>
  </si>
  <si>
    <t xml:space="preserve"> 5 мес. 2017г  </t>
  </si>
  <si>
    <t>Население дет-е на нач-о 2018г</t>
  </si>
  <si>
    <t>Динамика     в   %    (2019 к 2018г)</t>
  </si>
  <si>
    <t xml:space="preserve"> 5 мес. 2018г  </t>
  </si>
  <si>
    <t xml:space="preserve"> 5 мес. 2019г  </t>
  </si>
  <si>
    <t>от 0 до 4л</t>
  </si>
  <si>
    <t>0-17л</t>
  </si>
  <si>
    <t>15-17л</t>
  </si>
  <si>
    <t>0 - 14л</t>
  </si>
  <si>
    <r>
      <rPr>
        <b/>
        <sz val="14"/>
        <rFont val="Arial"/>
        <family val="2"/>
        <charset val="204"/>
      </rPr>
      <t xml:space="preserve">Смертность   </t>
    </r>
    <r>
      <rPr>
        <b/>
        <u/>
        <sz val="14"/>
        <rFont val="Arial"/>
        <family val="2"/>
        <charset val="204"/>
      </rPr>
      <t xml:space="preserve">детская     </t>
    </r>
    <r>
      <rPr>
        <b/>
        <sz val="14"/>
        <rFont val="Arial"/>
        <family val="2"/>
        <charset val="204"/>
      </rPr>
      <t>за</t>
    </r>
    <r>
      <rPr>
        <b/>
        <u/>
        <sz val="14"/>
        <rFont val="Arial"/>
        <family val="2"/>
        <charset val="204"/>
      </rPr>
      <t xml:space="preserve">  5  мес.  2019г  (на 10 000 соответствующего дет. нас-я</t>
    </r>
    <r>
      <rPr>
        <u/>
        <sz val="14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 xml:space="preserve"> </t>
    </r>
  </si>
  <si>
    <t xml:space="preserve"> РА  - Младенческая смертность--по Ратсу!!!</t>
  </si>
  <si>
    <t>5 месяцев 2016г.</t>
  </si>
  <si>
    <t>5 месяцев 2017г.</t>
  </si>
  <si>
    <t>5 мес. 2019г. к  5 мес.  2018г.      (в  +,  - , %)</t>
  </si>
  <si>
    <t>РА за 5 месяцев 2018г.</t>
  </si>
  <si>
    <t>РА за 5 месяцев 2019г.</t>
  </si>
  <si>
    <t>Горно-Алтайск</t>
  </si>
  <si>
    <t>село</t>
  </si>
  <si>
    <t>Чемальский</t>
  </si>
  <si>
    <t>У-Коксинский</t>
  </si>
  <si>
    <t>Усть-Канский</t>
  </si>
  <si>
    <t>Кош-Агачский</t>
  </si>
  <si>
    <t>Улаганский</t>
  </si>
  <si>
    <t>Онгудайский</t>
  </si>
  <si>
    <t>Шебалинский</t>
  </si>
  <si>
    <t>Турочакский</t>
  </si>
  <si>
    <t>Чойский</t>
  </si>
  <si>
    <t>Майминский</t>
  </si>
  <si>
    <t>мерт  рож.</t>
  </si>
  <si>
    <t xml:space="preserve">0-6 дней </t>
  </si>
  <si>
    <t>От 0  до 4 лет</t>
  </si>
  <si>
    <t>Детское  нас-е     на 01.01.  2018</t>
  </si>
  <si>
    <r>
      <t xml:space="preserve">Показатель   на  </t>
    </r>
    <r>
      <rPr>
        <b/>
        <u val="singleAccounting"/>
        <sz val="10"/>
        <rFont val="Arial"/>
        <family val="2"/>
        <charset val="204"/>
      </rPr>
      <t>10. 000</t>
    </r>
    <r>
      <rPr>
        <b/>
        <sz val="10"/>
        <rFont val="Arial"/>
        <family val="2"/>
        <charset val="204"/>
      </rPr>
      <t xml:space="preserve">  детского  населения  </t>
    </r>
  </si>
  <si>
    <t>От  0    до 18 лет</t>
  </si>
  <si>
    <t>Мате          рин-    ская смер-ность**</t>
  </si>
  <si>
    <t>Мерт  ворож   дае  мость</t>
  </si>
  <si>
    <t>Пери-  наталь-ная</t>
  </si>
  <si>
    <t>Мла-    ден-   чес-  кая</t>
  </si>
  <si>
    <t xml:space="preserve"> На тыс.       труд. возр. </t>
  </si>
  <si>
    <t>Общая на тыс. нас.</t>
  </si>
  <si>
    <t>Жен- щин</t>
  </si>
  <si>
    <t>Муж- чин</t>
  </si>
  <si>
    <t>С 55/60 и выше</t>
  </si>
  <si>
    <t>От 16 до 55/60 лет.</t>
  </si>
  <si>
    <t xml:space="preserve">   Перинатал.</t>
  </si>
  <si>
    <t>От 1г.    до 15 лет</t>
  </si>
  <si>
    <t>До 1   года</t>
  </si>
  <si>
    <t>Всего</t>
  </si>
  <si>
    <t>от 0 до 18 лет</t>
  </si>
  <si>
    <t>От 15г.    до 18 лет</t>
  </si>
  <si>
    <t>Населе ние трудо  способного возраста на   01.01.  2018г</t>
  </si>
  <si>
    <t>Естествен ный при       рост  на 1000 чел.</t>
  </si>
  <si>
    <t xml:space="preserve">Показатели смертности </t>
  </si>
  <si>
    <t>Рожда-емость на тыс. нас.</t>
  </si>
  <si>
    <t xml:space="preserve">                   У М Е Р Л О </t>
  </si>
  <si>
    <t>Всего роди-лось живы-ми</t>
  </si>
  <si>
    <t>Населе- ние по естес-у приросту  в  2019г</t>
  </si>
  <si>
    <t>Районы</t>
  </si>
  <si>
    <t>№ п/п</t>
  </si>
  <si>
    <t xml:space="preserve">     Республики Алтай    за  5 месяцев   2019 года</t>
  </si>
  <si>
    <t>Демографические показатели. Естественное  движение населения *</t>
  </si>
  <si>
    <t xml:space="preserve">№ </t>
  </si>
  <si>
    <t>Территория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</si>
  <si>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</si>
  <si>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</si>
  <si>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</si>
  <si>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</si>
  <si>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</si>
  <si>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</si>
  <si>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</si>
  <si>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</si>
  <si>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</si>
  <si>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</si>
  <si>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</si>
  <si>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</si>
  <si>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</si>
  <si>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</t>
  </si>
  <si>
    <t>Состояния возникающие в перинатальном периоде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</si>
  <si>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</si>
  <si>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</si>
  <si>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</si>
  <si>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Туберкулез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</si>
  <si>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</si>
  <si>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</si>
  <si>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</si>
  <si>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</si>
  <si>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</si>
  <si>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</si>
  <si>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</si>
  <si>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</si>
  <si>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</si>
  <si>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</si>
  <si>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</si>
  <si>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</si>
  <si>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</si>
  <si>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</si>
  <si>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</si>
  <si>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</si>
  <si>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</si>
  <si>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A15-А19.9</t>
  </si>
  <si>
    <t>*</t>
  </si>
  <si>
    <t>г. Горно-Алтайск</t>
  </si>
  <si>
    <t>**</t>
  </si>
  <si>
    <t>РА (абс чис)</t>
  </si>
  <si>
    <t>Удельный вес от общей смертности</t>
  </si>
  <si>
    <t>Пок-ли смерт.за 5 мес. 2019г  (на 100 тыс.нас.РА)</t>
  </si>
  <si>
    <t>5 месяцев  2019г.   к  2018г. в %</t>
  </si>
  <si>
    <t xml:space="preserve"> 5 мес. 2018г (абс число)</t>
  </si>
  <si>
    <r>
      <t>Структура смертности  населения по классам болезни за</t>
    </r>
    <r>
      <rPr>
        <b/>
        <sz val="22"/>
        <rFont val="Times New Roman Cyr"/>
        <family val="1"/>
        <charset val="204"/>
      </rPr>
      <t xml:space="preserve">  5 месяцев </t>
    </r>
    <r>
      <rPr>
        <b/>
        <sz val="18"/>
        <rFont val="Times New Roman Cyr"/>
        <family val="1"/>
        <charset val="204"/>
      </rPr>
      <t>2019г.</t>
    </r>
  </si>
  <si>
    <r>
      <t>Пок-ли смерт.за</t>
    </r>
    <r>
      <rPr>
        <b/>
        <u/>
        <sz val="12"/>
        <rFont val="Times New Roman Cyr"/>
        <charset val="204"/>
      </rPr>
      <t xml:space="preserve"> </t>
    </r>
    <r>
      <rPr>
        <b/>
        <u/>
        <sz val="14"/>
        <rFont val="Times New Roman Cyr"/>
        <charset val="204"/>
      </rPr>
      <t>5 мес. 2019г</t>
    </r>
    <r>
      <rPr>
        <b/>
        <sz val="11"/>
        <rFont val="Times New Roman Cyr"/>
        <family val="1"/>
        <charset val="204"/>
      </rPr>
      <t xml:space="preserve">  (на 100 тыс.нас.РА)</t>
    </r>
  </si>
  <si>
    <r>
      <t>за</t>
    </r>
    <r>
      <rPr>
        <u/>
        <sz val="10"/>
        <rFont val="Times New Roman Cyr"/>
        <charset val="204"/>
      </rPr>
      <t xml:space="preserve"> 5 мес. 2018г</t>
    </r>
    <r>
      <rPr>
        <sz val="10"/>
        <rFont val="Times New Roman Cyr"/>
        <family val="1"/>
        <charset val="204"/>
      </rPr>
      <t xml:space="preserve">  </t>
    </r>
  </si>
  <si>
    <r>
      <rPr>
        <u/>
        <sz val="11"/>
        <rFont val="Times New Roman Cyr"/>
        <charset val="204"/>
      </rPr>
      <t xml:space="preserve"> 5 мес. 2017г</t>
    </r>
    <r>
      <rPr>
        <sz val="11"/>
        <rFont val="Times New Roman Cyr"/>
        <family val="1"/>
        <charset val="204"/>
      </rPr>
      <t xml:space="preserve">  </t>
    </r>
  </si>
  <si>
    <r>
      <rPr>
        <sz val="12"/>
        <rFont val="Times New Roman Cyr"/>
        <charset val="204"/>
      </rPr>
      <t xml:space="preserve"> </t>
    </r>
    <r>
      <rPr>
        <sz val="14"/>
        <rFont val="Times New Roman Cyr"/>
        <charset val="204"/>
      </rPr>
      <t>5 мес. 2016г</t>
    </r>
  </si>
  <si>
    <r>
      <rPr>
        <sz val="11"/>
        <color theme="1"/>
        <rFont val="Times New Roman"/>
        <family val="2"/>
        <charset val="204"/>
      </rPr>
      <t>5 мес. 2018г</t>
    </r>
    <r>
      <rPr>
        <sz val="11"/>
        <rFont val="Times New Roman Cyr"/>
        <family val="1"/>
        <charset val="204"/>
      </rPr>
      <t xml:space="preserve">  </t>
    </r>
  </si>
  <si>
    <r>
      <rPr>
        <sz val="10"/>
        <rFont val="Arial"/>
        <family val="2"/>
        <charset val="204"/>
      </rPr>
      <t xml:space="preserve"> 5 мес. 2018г (абс число)</t>
    </r>
  </si>
  <si>
    <r>
      <rPr>
        <sz val="10"/>
        <rFont val="Arial"/>
        <family val="2"/>
        <charset val="204"/>
      </rPr>
      <t xml:space="preserve"> 5 мес. 2017г  </t>
    </r>
  </si>
  <si>
    <r>
      <rPr>
        <sz val="10"/>
        <rFont val="Arial"/>
        <family val="2"/>
        <charset val="204"/>
      </rPr>
      <t xml:space="preserve"> 5 мес. 2016г</t>
    </r>
  </si>
  <si>
    <t>Республика (абс чис)</t>
  </si>
  <si>
    <t xml:space="preserve"> 5 месяцев   2017 г.</t>
  </si>
  <si>
    <t xml:space="preserve">   5 месяцев  2016 г.</t>
  </si>
  <si>
    <r>
      <t xml:space="preserve">Структура  смертности  </t>
    </r>
    <r>
      <rPr>
        <b/>
        <i/>
        <u/>
        <sz val="18"/>
        <rFont val="Times New Roman Cyr"/>
        <family val="1"/>
        <charset val="204"/>
      </rPr>
      <t xml:space="preserve">трудоспособного  </t>
    </r>
    <r>
      <rPr>
        <b/>
        <sz val="18"/>
        <rFont val="Times New Roman Cyr"/>
        <family val="1"/>
        <charset val="204"/>
      </rPr>
      <t xml:space="preserve"> населения  по  классам   болезни    за</t>
    </r>
    <r>
      <rPr>
        <b/>
        <sz val="22"/>
        <rFont val="Times New Roman Cyr"/>
        <family val="1"/>
        <charset val="204"/>
      </rPr>
      <t xml:space="preserve">   5   месяцев 2019</t>
    </r>
    <r>
      <rPr>
        <b/>
        <sz val="18"/>
        <rFont val="Times New Roman Cyr"/>
        <family val="1"/>
        <charset val="204"/>
      </rPr>
      <t>г.</t>
    </r>
  </si>
  <si>
    <t>Население на 01.01.2018г</t>
  </si>
  <si>
    <r>
      <t xml:space="preserve">Пок-ли смерт.  </t>
    </r>
    <r>
      <rPr>
        <b/>
        <u/>
        <sz val="11"/>
        <rFont val="Times New Roman Cyr"/>
        <charset val="204"/>
      </rPr>
      <t xml:space="preserve"> 5 месяцев              2019 г.</t>
    </r>
  </si>
  <si>
    <t xml:space="preserve"> 5 месяцев   2018 г.</t>
  </si>
  <si>
    <t>5 месяцев  2019г.   к  2018г.          в %</t>
  </si>
  <si>
    <t xml:space="preserve"> 5 месяцев  2018 г (абс. числа).</t>
  </si>
  <si>
    <t>(на 100 тыс. населения трудоспособного  возраста)</t>
  </si>
  <si>
    <r>
      <t xml:space="preserve">Структура     смертности     </t>
    </r>
    <r>
      <rPr>
        <b/>
        <i/>
        <u/>
        <sz val="18"/>
        <rFont val="Times New Roman Cyr"/>
        <family val="1"/>
        <charset val="204"/>
      </rPr>
      <t xml:space="preserve">трудоспособного    </t>
    </r>
    <r>
      <rPr>
        <b/>
        <sz val="18"/>
        <rFont val="Times New Roman Cyr"/>
        <family val="1"/>
        <charset val="204"/>
      </rPr>
      <t xml:space="preserve"> населения     по   классам   болезни                                       за</t>
    </r>
    <r>
      <rPr>
        <b/>
        <sz val="22"/>
        <rFont val="Times New Roman Cyr"/>
        <family val="1"/>
        <charset val="204"/>
      </rPr>
      <t xml:space="preserve"> 5 месяцев 2019</t>
    </r>
    <r>
      <rPr>
        <b/>
        <sz val="18"/>
        <rFont val="Times New Roman Cyr"/>
        <family val="1"/>
        <charset val="204"/>
      </rPr>
      <t>г.</t>
    </r>
  </si>
  <si>
    <t>Показатели смер-и  трудосп. населения РА за 5 мес 2019г</t>
  </si>
  <si>
    <t>уменьш в 2 раза</t>
  </si>
  <si>
    <t>уменьш в 2,9 раз</t>
  </si>
  <si>
    <t xml:space="preserve">   5 месяцев  2017 г.</t>
  </si>
  <si>
    <r>
      <t xml:space="preserve">Смертность </t>
    </r>
    <r>
      <rPr>
        <b/>
        <u/>
        <sz val="16"/>
        <color rgb="FF800000"/>
        <rFont val="Arial Cyr"/>
        <charset val="204"/>
      </rPr>
      <t>трудоспособного</t>
    </r>
    <r>
      <rPr>
        <b/>
        <sz val="16"/>
        <color rgb="FF000000"/>
        <rFont val="Arial Cyr1"/>
        <charset val="204"/>
      </rPr>
      <t xml:space="preserve"> населения от травм, отравлений и несчастных случаев    за  5 месяцев     2019 года                                  </t>
    </r>
  </si>
  <si>
    <t>Наименование территории</t>
  </si>
  <si>
    <t>Население на начало года 2018г</t>
  </si>
  <si>
    <r>
      <t>Всего травм, отравлений</t>
    </r>
    <r>
      <rPr>
        <b/>
        <sz val="8"/>
        <color rgb="FF000000"/>
        <rFont val="Arial Cyr1"/>
        <charset val="204"/>
      </rPr>
      <t xml:space="preserve"> S00-N98</t>
    </r>
  </si>
  <si>
    <r>
      <t xml:space="preserve">Транспорт. несчастные случаи                     </t>
    </r>
    <r>
      <rPr>
        <b/>
        <sz val="9"/>
        <color rgb="FF000000"/>
        <rFont val="Arial Cyr1"/>
        <charset val="204"/>
      </rPr>
      <t>V01-V99</t>
    </r>
  </si>
  <si>
    <t xml:space="preserve">в т.ч. ДТП </t>
  </si>
  <si>
    <r>
      <t xml:space="preserve">Утопление </t>
    </r>
    <r>
      <rPr>
        <b/>
        <sz val="8"/>
        <color rgb="FF000000"/>
        <rFont val="Arial Cyr1"/>
        <charset val="204"/>
      </rPr>
      <t>W65-W74</t>
    </r>
  </si>
  <si>
    <r>
      <t xml:space="preserve">Нападение (убийство) </t>
    </r>
    <r>
      <rPr>
        <b/>
        <sz val="8"/>
        <color rgb="FF000000"/>
        <rFont val="Arial Cyr1"/>
        <charset val="204"/>
      </rPr>
      <t>X65-Y09</t>
    </r>
  </si>
  <si>
    <r>
      <t xml:space="preserve">Самоубийство                            </t>
    </r>
    <r>
      <rPr>
        <b/>
        <sz val="9"/>
        <color rgb="FF000000"/>
        <rFont val="Arial Cyr1"/>
        <charset val="204"/>
      </rPr>
      <t>X60-X84</t>
    </r>
  </si>
  <si>
    <r>
      <t xml:space="preserve">Падения  </t>
    </r>
    <r>
      <rPr>
        <b/>
        <sz val="9"/>
        <color rgb="FF000000"/>
        <rFont val="Arial Cyr1"/>
        <charset val="204"/>
      </rPr>
      <t>W00-W19</t>
    </r>
  </si>
  <si>
    <t>Отравление (T36-T65)</t>
  </si>
  <si>
    <t>Прочие</t>
  </si>
  <si>
    <t>на 100 тыс.труд. нас.</t>
  </si>
  <si>
    <t>в т. ч. алког. T51</t>
  </si>
  <si>
    <t>на 100 тыс.</t>
  </si>
  <si>
    <t>1. Майминский</t>
  </si>
  <si>
    <t>2. Чойский</t>
  </si>
  <si>
    <t>3. Турочакский</t>
  </si>
  <si>
    <t>4. Шебалинский</t>
  </si>
  <si>
    <t>5. Онгудайский</t>
  </si>
  <si>
    <t>6. Улаганский</t>
  </si>
  <si>
    <t>7. Кош-Агачский</t>
  </si>
  <si>
    <t>8. Усть-Канский</t>
  </si>
  <si>
    <t>9. У-Коксинский</t>
  </si>
  <si>
    <t>10. Чемальский</t>
  </si>
  <si>
    <t>Сельское нас.</t>
  </si>
  <si>
    <t>11. Горно-Алтайск</t>
  </si>
  <si>
    <r>
      <t xml:space="preserve">Всего за </t>
    </r>
    <r>
      <rPr>
        <b/>
        <u/>
        <sz val="12"/>
        <color rgb="FF000000"/>
        <rFont val="Arial Cyr"/>
        <charset val="204"/>
      </rPr>
      <t>5 месяцев 2019</t>
    </r>
    <r>
      <rPr>
        <b/>
        <sz val="12"/>
        <color rgb="FF000000"/>
        <rFont val="Arial Cyr"/>
        <charset val="204"/>
      </rPr>
      <t>г</t>
    </r>
  </si>
  <si>
    <t>Удельный вес от  всех  травм и отравлений</t>
  </si>
  <si>
    <t>от всех трансп  н.с. - 85,7%</t>
  </si>
  <si>
    <t>от всех отравлений  - 71,4%</t>
  </si>
  <si>
    <r>
      <t xml:space="preserve"> </t>
    </r>
    <r>
      <rPr>
        <u/>
        <sz val="12"/>
        <color rgb="FF000000"/>
        <rFont val="Arial Cyr"/>
        <charset val="204"/>
      </rPr>
      <t>5 месяцев 2018</t>
    </r>
    <r>
      <rPr>
        <sz val="12"/>
        <color rgb="FF000000"/>
        <rFont val="Arial Cyr"/>
        <charset val="204"/>
      </rPr>
      <t>г</t>
    </r>
  </si>
  <si>
    <t>2019г   к  2018.  абс.чис.  +, -,      показ-и  в %</t>
  </si>
  <si>
    <r>
      <t xml:space="preserve"> </t>
    </r>
    <r>
      <rPr>
        <u/>
        <sz val="11"/>
        <color rgb="FF000000"/>
        <rFont val="Arial Cyr"/>
        <charset val="204"/>
      </rPr>
      <t>5 месяцев 2017</t>
    </r>
    <r>
      <rPr>
        <sz val="10"/>
        <rFont val="Arial"/>
        <family val="2"/>
        <charset val="204"/>
      </rPr>
      <t>г</t>
    </r>
  </si>
  <si>
    <r>
      <t xml:space="preserve"> </t>
    </r>
    <r>
      <rPr>
        <u/>
        <sz val="10"/>
        <color rgb="FF000000"/>
        <rFont val="Arial Cyr"/>
        <charset val="204"/>
      </rPr>
      <t>5 месяцев 2016</t>
    </r>
    <r>
      <rPr>
        <sz val="10"/>
        <color rgb="FF000000"/>
        <rFont val="Arial Cyr"/>
        <charset val="204"/>
      </rPr>
      <t>г</t>
    </r>
  </si>
  <si>
    <r>
      <rPr>
        <u/>
        <sz val="10"/>
        <color rgb="FF000000"/>
        <rFont val="Arial Cyr"/>
        <charset val="204"/>
      </rPr>
      <t>5 мес 2015</t>
    </r>
    <r>
      <rPr>
        <sz val="10"/>
        <color rgb="FF000000"/>
        <rFont val="Arial Cyr"/>
        <charset val="204"/>
      </rPr>
      <t>г</t>
    </r>
  </si>
  <si>
    <r>
      <t xml:space="preserve">Смертность </t>
    </r>
    <r>
      <rPr>
        <b/>
        <i/>
        <u/>
        <sz val="16"/>
        <color rgb="FF000000"/>
        <rFont val="Arial Cyr"/>
        <charset val="204"/>
      </rPr>
      <t xml:space="preserve"> всего </t>
    </r>
    <r>
      <rPr>
        <b/>
        <sz val="16"/>
        <color rgb="FF000000"/>
        <rFont val="Arial Cyr1"/>
        <charset val="204"/>
      </rPr>
      <t xml:space="preserve"> населения от травм, отравлений и несчастных случаев    за   5  месяцев 2019 года                                  </t>
    </r>
  </si>
  <si>
    <t>Нас-е по естественному приросту   в 2019 г</t>
  </si>
  <si>
    <r>
      <t xml:space="preserve">Падения                                </t>
    </r>
    <r>
      <rPr>
        <b/>
        <sz val="9"/>
        <color rgb="FF000000"/>
        <rFont val="Arial Cyr1"/>
        <charset val="204"/>
      </rPr>
      <t>W00-W19</t>
    </r>
  </si>
  <si>
    <t>на 100 тыс. нас.</t>
  </si>
  <si>
    <t>3. Турачакский</t>
  </si>
  <si>
    <t>РА- 5 мес  в 2019г</t>
  </si>
  <si>
    <t>Удельный вес от  всех травм и отравлений</t>
  </si>
  <si>
    <t>от всех трансп н.с. -88,9%</t>
  </si>
  <si>
    <t>от всех отравлений :    68,8%</t>
  </si>
  <si>
    <t xml:space="preserve"> 5 мес 2018 г</t>
  </si>
  <si>
    <t>2019г к 2018г. абс.чис.  +, -,      показ-и  в %</t>
  </si>
  <si>
    <t xml:space="preserve"> 5 мес 2017 г</t>
  </si>
  <si>
    <t xml:space="preserve"> 5 мес 2016 г</t>
  </si>
  <si>
    <t>5 месяцев  2019г.   к  2018г.     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</si>
</sst>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.0%"/>
    <numFmt numFmtId="166" formatCode="_-* #,##0.00_р_._-;\-* #,##0.00_р_._-;_-* &quot;-&quot;??_р_._-;_-@_-"/>
    <numFmt numFmtId="167" formatCode="_-* #,##0_р_._-;\-* #,##0_р_._-;_-* &quot;-&quot;_р_._-;_-@_-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\M\o\n\t\h\ \D.\y\y\y\y"/>
    <numFmt numFmtId="171" formatCode="#.0"/>
  </numFmts>
  <fonts count="121">
    <font>
      <sz val="10"/>
      <name val="Arial"/>
      <family val="2"/>
      <charset val="204"/>
    </font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u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u/>
      <sz val="11"/>
      <name val="Arial"/>
      <family val="2"/>
      <charset val="204"/>
    </font>
    <font>
      <u/>
      <sz val="10"/>
      <name val="Arial"/>
      <family val="2"/>
      <charset val="204"/>
    </font>
    <font>
      <b/>
      <u/>
      <sz val="14"/>
      <name val="Arial"/>
      <family val="2"/>
      <charset val="204"/>
    </font>
    <font>
      <b/>
      <sz val="14"/>
      <name val="Arial"/>
      <family val="2"/>
      <charset val="204"/>
    </font>
    <font>
      <u/>
      <sz val="14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b/>
      <sz val="11"/>
      <name val="Times New Roman Cyr"/>
      <family val="1"/>
      <charset val="204"/>
    </font>
    <font>
      <sz val="10"/>
      <name val="Arial"/>
      <family val="2"/>
      <charset val="204"/>
    </font>
    <font>
      <b/>
      <u val="singleAccounting"/>
      <sz val="10"/>
      <name val="Arial"/>
      <family val="2"/>
      <charset val="204"/>
    </font>
    <font>
      <b/>
      <sz val="18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"/>
      <color indexed="8"/>
      <name val="Courier"/>
      <family val="1"/>
      <charset val="204"/>
    </font>
    <font>
      <sz val="10"/>
      <name val="Arial Cyr"/>
      <charset val="204"/>
    </font>
    <font>
      <sz val="11"/>
      <color indexed="8"/>
      <name val="Arial Cyr"/>
      <charset val="204"/>
    </font>
    <font>
      <b/>
      <sz val="1"/>
      <color indexed="8"/>
      <name val="Courier"/>
      <family val="1"/>
      <charset val="204"/>
    </font>
    <font>
      <sz val="10"/>
      <name val="Courier New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1"/>
      <color rgb="FF000000"/>
      <name val="Arial Cyr"/>
      <charset val="204"/>
    </font>
    <font>
      <sz val="10"/>
      <color rgb="FF00000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Arial Cyr"/>
      <family val="2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22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2"/>
      <name val="Times New Roman Cyr"/>
      <charset val="204"/>
    </font>
    <font>
      <b/>
      <u/>
      <sz val="12"/>
      <name val="Times New Roman Cyr"/>
      <charset val="204"/>
    </font>
    <font>
      <b/>
      <u/>
      <sz val="14"/>
      <name val="Times New Roman Cyr"/>
      <charset val="204"/>
    </font>
    <font>
      <sz val="10"/>
      <name val="Times New Roman Cyr"/>
      <family val="1"/>
      <charset val="204"/>
    </font>
    <font>
      <u/>
      <sz val="10"/>
      <name val="Times New Roman Cyr"/>
      <charset val="204"/>
    </font>
    <font>
      <b/>
      <sz val="12"/>
      <name val="Arial Cyr"/>
      <family val="2"/>
      <charset val="204"/>
    </font>
    <font>
      <b/>
      <sz val="11"/>
      <name val="Arial Cyr"/>
      <charset val="204"/>
    </font>
    <font>
      <sz val="12"/>
      <name val="Arial Cyr"/>
      <family val="2"/>
      <charset val="204"/>
    </font>
    <font>
      <sz val="11"/>
      <name val="Times New Roman Cyr"/>
      <family val="1"/>
      <charset val="204"/>
    </font>
    <font>
      <u/>
      <sz val="11"/>
      <name val="Times New Roman Cyr"/>
      <charset val="204"/>
    </font>
    <font>
      <sz val="11"/>
      <name val="Arial Cyr"/>
      <family val="2"/>
      <charset val="204"/>
    </font>
    <font>
      <sz val="14"/>
      <name val="Times New Roman Cyr"/>
      <charset val="204"/>
    </font>
    <font>
      <b/>
      <sz val="10"/>
      <name val="Arial Cyr"/>
      <charset val="204"/>
    </font>
    <font>
      <b/>
      <i/>
      <u/>
      <sz val="18"/>
      <name val="Times New Roman Cyr"/>
      <family val="1"/>
      <charset val="204"/>
    </font>
    <font>
      <b/>
      <u/>
      <sz val="11"/>
      <name val="Times New Roman Cyr"/>
      <charset val="204"/>
    </font>
    <font>
      <b/>
      <u/>
      <sz val="10"/>
      <name val="Times New Roman Cyr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10"/>
      <name val="Times New Roman Cyr"/>
      <charset val="204"/>
    </font>
    <font>
      <b/>
      <sz val="16"/>
      <color rgb="FF000000"/>
      <name val="Arial Cyr1"/>
      <charset val="204"/>
    </font>
    <font>
      <b/>
      <u/>
      <sz val="16"/>
      <color rgb="FF800000"/>
      <name val="Arial Cyr"/>
      <charset val="204"/>
    </font>
    <font>
      <b/>
      <sz val="11"/>
      <color rgb="FF000000"/>
      <name val="Arial Cyr1"/>
      <charset val="204"/>
    </font>
    <font>
      <b/>
      <sz val="10"/>
      <color rgb="FF000000"/>
      <name val="Arial Cyr1"/>
      <charset val="204"/>
    </font>
    <font>
      <b/>
      <sz val="8"/>
      <color rgb="FF000000"/>
      <name val="Arial Cyr1"/>
      <charset val="204"/>
    </font>
    <font>
      <b/>
      <sz val="9"/>
      <color rgb="FF000000"/>
      <name val="Arial Cyr1"/>
      <charset val="204"/>
    </font>
    <font>
      <b/>
      <sz val="10"/>
      <color rgb="FF000000"/>
      <name val="Arial Cyr"/>
      <charset val="204"/>
    </font>
    <font>
      <b/>
      <sz val="8"/>
      <color rgb="FF000000"/>
      <name val="Arial Cyr"/>
      <charset val="204"/>
    </font>
    <font>
      <sz val="12"/>
      <color rgb="FF000000"/>
      <name val="Arial Cyr"/>
      <charset val="204"/>
    </font>
    <font>
      <sz val="11"/>
      <color rgb="FF000000"/>
      <name val="Arial Cyr"/>
      <family val="2"/>
      <charset val="204"/>
    </font>
    <font>
      <b/>
      <sz val="11"/>
      <color rgb="FF000000"/>
      <name val="Arial Cyr"/>
      <charset val="204"/>
    </font>
    <font>
      <sz val="11"/>
      <color rgb="FF000000"/>
      <name val="Arial Cyr1"/>
      <charset val="204"/>
    </font>
    <font>
      <b/>
      <sz val="12"/>
      <color rgb="FF000000"/>
      <name val="Arial Cyr"/>
      <charset val="204"/>
    </font>
    <font>
      <sz val="12"/>
      <color rgb="FF000000"/>
      <name val="Times New Roman Cyr"/>
      <family val="1"/>
      <charset val="204"/>
    </font>
    <font>
      <b/>
      <sz val="12"/>
      <color rgb="FF000000"/>
      <name val="Arial Cyr1"/>
      <charset val="204"/>
    </font>
    <font>
      <b/>
      <u/>
      <sz val="12"/>
      <color rgb="FF000000"/>
      <name val="Arial Cyr"/>
      <charset val="204"/>
    </font>
    <font>
      <b/>
      <sz val="11"/>
      <color rgb="FF000000"/>
      <name val="Arial Cyr"/>
      <family val="2"/>
      <charset val="204"/>
    </font>
    <font>
      <b/>
      <sz val="12"/>
      <color rgb="FF000000"/>
      <name val="Times New Roman Cyr"/>
      <charset val="204"/>
    </font>
    <font>
      <b/>
      <sz val="9"/>
      <color rgb="FF000000"/>
      <name val="Times New Roman Cyr"/>
      <charset val="204"/>
    </font>
    <font>
      <b/>
      <u/>
      <sz val="12"/>
      <color rgb="FF000000"/>
      <name val="Times New Roman Cyr"/>
      <charset val="204"/>
    </font>
    <font>
      <u/>
      <sz val="12"/>
      <color rgb="FF000000"/>
      <name val="Arial Cyr"/>
      <charset val="204"/>
    </font>
    <font>
      <u/>
      <sz val="10"/>
      <color rgb="FF000000"/>
      <name val="Arial Cyr"/>
      <charset val="204"/>
    </font>
    <font>
      <u/>
      <sz val="11"/>
      <color rgb="FF000000"/>
      <name val="Arial Cyr"/>
      <charset val="204"/>
    </font>
    <font>
      <sz val="10"/>
      <color rgb="FF000000"/>
      <name val="Arial Cyr1"/>
      <charset val="204"/>
    </font>
    <font>
      <b/>
      <i/>
      <u/>
      <sz val="16"/>
      <color rgb="FF000000"/>
      <name val="Arial Cyr"/>
      <charset val="204"/>
    </font>
    <font>
      <sz val="9"/>
      <color rgb="FF000000"/>
      <name val="Arial Cyr1"/>
      <charset val="204"/>
    </font>
    <font>
      <sz val="12"/>
      <color rgb="FF000000"/>
      <name val="Arial Cyr1"/>
      <charset val="204"/>
    </font>
    <font>
      <b/>
      <sz val="12"/>
      <name val="Arial Cyr1"/>
      <charset val="204"/>
    </font>
    <font>
      <b/>
      <sz val="9"/>
      <color rgb="FF000000"/>
      <name val="Arial Cyr"/>
      <charset val="204"/>
    </font>
    <font>
      <sz val="10"/>
      <name val="Arial Cyr1"/>
      <charset val="204"/>
    </font>
    <font>
      <u/>
      <sz val="10"/>
      <name val="Arial Cyr"/>
      <charset val="204"/>
    </font>
    <font>
      <sz val="11"/>
      <name val="Arial Cyr1"/>
      <charset val="204"/>
    </font>
    <font>
      <sz val="11"/>
      <name val="Arial Cyr"/>
      <charset val="204"/>
    </font>
    <font>
      <u/>
      <sz val="11"/>
      <name val="Arial Cyr"/>
      <charset val="204"/>
    </font>
    <font>
      <sz val="9"/>
      <color rgb="FF000000"/>
      <name val="Arial Cyr"/>
      <charset val="204"/>
    </font>
    <font>
      <b/>
      <u/>
      <sz val="10"/>
      <color rgb="FF000000"/>
      <name val="Arial Cyr"/>
      <charset val="204"/>
    </font>
    <font>
      <sz val="16"/>
      <name val="Times New Roman Cyr"/>
      <family val="1"/>
      <charset val="204"/>
    </font>
    <font>
      <sz val="12"/>
      <color rgb="FF000000"/>
      <name val="Times New Roman Cyr"/>
      <charset val="204"/>
    </font>
    <font>
      <sz val="11"/>
      <color rgb="FF000000"/>
      <name val="Times New Roman Cyr"/>
      <charset val="204"/>
    </font>
    <font>
      <sz val="9"/>
      <color rgb="FF000000"/>
      <name val="Times New Roman Cyr"/>
      <charset val="204"/>
    </font>
  </fonts>
  <fills count="6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4" tint="0.79998168889431442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3" tint="0.79998168889431442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41"/>
      </patternFill>
    </fill>
    <fill>
      <patternFill patternType="solid">
        <f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  <bgColor indexed="31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4"/>
        <bgColor indexed="43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7"/>
        <bgColor indexed="21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20"/>
        <bgColor indexed="3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27"/>
        <bgColor indexed="42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3" tint="0.79998168889431442"/>
        <bgColor indexed="26"/>
      </patternFill>
    </fill>
    <fill>
      <patternFill patternType="solid">
        <fgColor rgb="FFFFFF00"/>
        <bgColor indexed="31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FFF99"/>
      </patternFill>
    </fill>
    <fill>
      <patternFill patternType="solid">
        <fgColor rgb="FFCCFFCC"/>
        <bgColor rgb="FFCCFFCC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37">
    <xf numFmtId="0" fontId="0" fillId="0" borderId="0"/>
    <xf numFmtId="166" fontId="30" fillId="0" borderId="0" applyFill="0" applyBorder="0" applyAlignment="0" applyProtection="0"/>
    <xf numFmtId="9" fontId="2" fillId="0" borderId="0" applyFill="0" applyBorder="0" applyAlignment="0" applyProtection="0"/>
    <xf numFmtId="0" fontId="18" fillId="0" borderId="0"/>
    <xf numFmtId="0" fontId="2" fillId="0" borderId="0"/>
    <xf numFmtId="0" fontId="19" fillId="0" borderId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5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1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19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4" borderId="0" applyNumberFormat="0" applyBorder="0" applyAlignment="0" applyProtection="0"/>
    <xf numFmtId="0" fontId="34" fillId="32" borderId="0" applyNumberFormat="0" applyBorder="0" applyAlignment="0" applyProtection="0"/>
    <xf numFmtId="0" fontId="34" fillId="1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5" fillId="0" borderId="0">
      <protection locked="0"/>
    </xf>
    <xf numFmtId="167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35" fillId="0" borderId="0">
      <protection locked="0"/>
    </xf>
    <xf numFmtId="168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0" fontId="35" fillId="0" borderId="0">
      <protection locked="0"/>
    </xf>
    <xf numFmtId="9" fontId="37" fillId="0" borderId="0" applyFont="0" applyBorder="0" applyProtection="0"/>
    <xf numFmtId="0" fontId="35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9" fillId="0" borderId="0"/>
    <xf numFmtId="0" fontId="5" fillId="0" borderId="0" applyNumberFormat="0" applyFill="0" applyBorder="0" applyAlignment="0" applyProtection="0"/>
    <xf numFmtId="0" fontId="35" fillId="0" borderId="0">
      <protection locked="0"/>
    </xf>
    <xf numFmtId="0" fontId="35" fillId="0" borderId="25">
      <protection locked="0"/>
    </xf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37" borderId="0" applyNumberFormat="0" applyBorder="0" applyAlignment="0" applyProtection="0"/>
    <xf numFmtId="0" fontId="34" fillId="34" borderId="0" applyNumberFormat="0" applyBorder="0" applyAlignment="0" applyProtection="0"/>
    <xf numFmtId="0" fontId="34" fillId="44" borderId="0" applyNumberFormat="0" applyBorder="0" applyAlignment="0" applyProtection="0"/>
    <xf numFmtId="0" fontId="34" fillId="36" borderId="0" applyNumberFormat="0" applyBorder="0" applyAlignment="0" applyProtection="0"/>
    <xf numFmtId="0" fontId="34" fillId="35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40" fillId="23" borderId="26" applyNumberFormat="0" applyAlignment="0" applyProtection="0"/>
    <xf numFmtId="0" fontId="40" fillId="15" borderId="26" applyNumberFormat="0" applyAlignment="0" applyProtection="0"/>
    <xf numFmtId="0" fontId="41" fillId="47" borderId="27" applyNumberFormat="0" applyAlignment="0" applyProtection="0"/>
    <xf numFmtId="0" fontId="41" fillId="27" borderId="27" applyNumberFormat="0" applyAlignment="0" applyProtection="0"/>
    <xf numFmtId="0" fontId="42" fillId="47" borderId="26" applyNumberFormat="0" applyAlignment="0" applyProtection="0"/>
    <xf numFmtId="0" fontId="42" fillId="27" borderId="26" applyNumberFormat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7" fillId="48" borderId="32" applyNumberFormat="0" applyAlignment="0" applyProtection="0"/>
    <xf numFmtId="0" fontId="47" fillId="49" borderId="32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/>
    <xf numFmtId="0" fontId="2" fillId="0" borderId="0"/>
    <xf numFmtId="0" fontId="18" fillId="0" borderId="0"/>
    <xf numFmtId="0" fontId="36" fillId="0" borderId="0"/>
    <xf numFmtId="0" fontId="19" fillId="0" borderId="0"/>
    <xf numFmtId="0" fontId="33" fillId="0" borderId="0"/>
    <xf numFmtId="0" fontId="19" fillId="0" borderId="0"/>
    <xf numFmtId="0" fontId="50" fillId="0" borderId="0"/>
    <xf numFmtId="0" fontId="19" fillId="0" borderId="0"/>
    <xf numFmtId="0" fontId="19" fillId="0" borderId="0"/>
    <xf numFmtId="0" fontId="36" fillId="0" borderId="0"/>
    <xf numFmtId="0" fontId="18" fillId="0" borderId="0"/>
    <xf numFmtId="0" fontId="19" fillId="0" borderId="0"/>
    <xf numFmtId="0" fontId="50" fillId="0" borderId="0"/>
    <xf numFmtId="0" fontId="19" fillId="0" borderId="0"/>
    <xf numFmtId="0" fontId="36" fillId="0" borderId="0"/>
    <xf numFmtId="0" fontId="51" fillId="0" borderId="0"/>
    <xf numFmtId="0" fontId="52" fillId="0" borderId="0"/>
    <xf numFmtId="0" fontId="19" fillId="0" borderId="0"/>
    <xf numFmtId="0" fontId="52" fillId="0" borderId="0"/>
    <xf numFmtId="0" fontId="2" fillId="0" borderId="0"/>
    <xf numFmtId="0" fontId="53" fillId="0" borderId="0" applyNumberFormat="0" applyBorder="0" applyProtection="0"/>
    <xf numFmtId="0" fontId="54" fillId="16" borderId="0" applyNumberFormat="0" applyBorder="0" applyAlignment="0" applyProtection="0"/>
    <xf numFmtId="0" fontId="54" fillId="51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6" fillId="52" borderId="33" applyNumberFormat="0" applyFont="0" applyAlignment="0" applyProtection="0"/>
    <xf numFmtId="0" fontId="18" fillId="18" borderId="33" applyNumberFormat="0" applyAlignment="0" applyProtection="0"/>
    <xf numFmtId="9" fontId="18" fillId="0" borderId="0" applyFill="0" applyBorder="0" applyAlignment="0" applyProtection="0"/>
    <xf numFmtId="9" fontId="56" fillId="0" borderId="0" applyBorder="0" applyProtection="0"/>
    <xf numFmtId="9" fontId="2" fillId="0" borderId="0" applyFill="0" applyBorder="0" applyAlignment="0" applyProtection="0"/>
    <xf numFmtId="9" fontId="3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ill="0" applyBorder="0" applyAlignment="0" applyProtection="0"/>
    <xf numFmtId="0" fontId="57" fillId="0" borderId="34" applyNumberFormat="0" applyFill="0" applyAlignment="0" applyProtection="0"/>
    <xf numFmtId="0" fontId="57" fillId="0" borderId="34" applyNumberFormat="0" applyFill="0" applyAlignment="0" applyProtection="0"/>
    <xf numFmtId="164" fontId="5" fillId="0" borderId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36" fillId="0" borderId="0" applyFont="0" applyFill="0" applyBorder="0" applyAlignment="0" applyProtection="0"/>
    <xf numFmtId="166" fontId="2" fillId="0" borderId="0" applyFill="0" applyBorder="0" applyAlignment="0" applyProtection="0"/>
    <xf numFmtId="0" fontId="59" fillId="17" borderId="0" applyNumberFormat="0" applyBorder="0" applyAlignment="0" applyProtection="0"/>
    <xf numFmtId="0" fontId="59" fillId="22" borderId="0" applyNumberFormat="0" applyBorder="0" applyAlignment="0" applyProtection="0"/>
    <xf numFmtId="0" fontId="2" fillId="0" borderId="0"/>
  </cellStyleXfs>
  <cellXfs count="428">
    <xf numFmtId="0" fontId="0" fillId="0" borderId="0" xfId="0"/>
    <xf numFmtId="0" fontId="0" fillId="0" borderId="1" xfId="0" applyBorder="1"/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5" fontId="3" fillId="0" borderId="1" xfId="2" applyNumberFormat="1" applyFont="1" applyFill="1" applyBorder="1" applyAlignment="1">
      <alignment horizontal="center" vertical="center"/>
    </xf>
    <xf numFmtId="0" fontId="4" fillId="0" borderId="0" xfId="0" applyFont="1"/>
    <xf numFmtId="164" fontId="11" fillId="0" borderId="1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1" fillId="0" borderId="7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0" fillId="0" borderId="0" xfId="0" applyFont="1" applyBorder="1"/>
    <xf numFmtId="0" fontId="16" fillId="0" borderId="0" xfId="0" applyFont="1"/>
    <xf numFmtId="164" fontId="4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17" fillId="0" borderId="0" xfId="0" applyFont="1" applyFill="1"/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3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1" fontId="17" fillId="0" borderId="0" xfId="4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right" vertical="center"/>
    </xf>
    <xf numFmtId="1" fontId="16" fillId="0" borderId="1" xfId="0" applyNumberFormat="1" applyFont="1" applyFill="1" applyBorder="1" applyAlignment="1">
      <alignment horizontal="center" vertical="center"/>
    </xf>
    <xf numFmtId="0" fontId="19" fillId="0" borderId="1" xfId="5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" fontId="10" fillId="0" borderId="1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" fontId="23" fillId="0" borderId="1" xfId="4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" fontId="9" fillId="0" borderId="11" xfId="4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 applyProtection="1">
      <alignment horizontal="center" vertical="center"/>
    </xf>
    <xf numFmtId="164" fontId="24" fillId="0" borderId="13" xfId="0" applyNumberFormat="1" applyFont="1" applyFill="1" applyBorder="1" applyAlignment="1" applyProtection="1">
      <alignment horizontal="center" vertical="center"/>
    </xf>
    <xf numFmtId="164" fontId="24" fillId="0" borderId="11" xfId="0" applyNumberFormat="1" applyFont="1" applyFill="1" applyBorder="1" applyAlignment="1" applyProtection="1">
      <alignment horizontal="center" vertical="center"/>
    </xf>
    <xf numFmtId="164" fontId="24" fillId="0" borderId="14" xfId="0" applyNumberFormat="1" applyFont="1" applyFill="1" applyBorder="1" applyAlignment="1" applyProtection="1">
      <alignment horizontal="center" vertical="center"/>
    </xf>
    <xf numFmtId="164" fontId="24" fillId="0" borderId="15" xfId="0" applyNumberFormat="1" applyFont="1" applyFill="1" applyBorder="1" applyAlignment="1" applyProtection="1">
      <alignment horizontal="center" vertical="center"/>
    </xf>
    <xf numFmtId="0" fontId="25" fillId="0" borderId="11" xfId="0" applyFont="1" applyFill="1" applyBorder="1" applyAlignment="1" applyProtection="1">
      <alignment horizontal="center" vertical="center"/>
    </xf>
    <xf numFmtId="1" fontId="17" fillId="0" borderId="11" xfId="4" applyNumberFormat="1" applyFont="1" applyFill="1" applyBorder="1" applyAlignment="1">
      <alignment horizontal="center" vertical="center"/>
    </xf>
    <xf numFmtId="1" fontId="23" fillId="0" borderId="2" xfId="0" applyNumberFormat="1" applyFont="1" applyFill="1" applyBorder="1" applyAlignment="1">
      <alignment horizontal="center" vertical="center"/>
    </xf>
    <xf numFmtId="165" fontId="23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1" fontId="16" fillId="0" borderId="1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/>
    </xf>
    <xf numFmtId="164" fontId="21" fillId="0" borderId="18" xfId="0" applyNumberFormat="1" applyFont="1" applyFill="1" applyBorder="1" applyAlignment="1" applyProtection="1">
      <alignment horizontal="center" vertical="center"/>
    </xf>
    <xf numFmtId="164" fontId="21" fillId="0" borderId="2" xfId="0" applyNumberFormat="1" applyFont="1" applyFill="1" applyBorder="1" applyAlignment="1" applyProtection="1">
      <alignment horizontal="center" vertical="center"/>
    </xf>
    <xf numFmtId="164" fontId="22" fillId="0" borderId="19" xfId="0" applyNumberFormat="1" applyFont="1" applyFill="1" applyBorder="1" applyAlignment="1" applyProtection="1">
      <alignment horizontal="center" vertical="center"/>
    </xf>
    <xf numFmtId="164" fontId="22" fillId="0" borderId="2" xfId="0" applyNumberFormat="1" applyFont="1" applyFill="1" applyBorder="1" applyAlignment="1" applyProtection="1">
      <alignment horizontal="center" vertical="center"/>
    </xf>
    <xf numFmtId="164" fontId="22" fillId="0" borderId="11" xfId="0" applyNumberFormat="1" applyFont="1" applyFill="1" applyBorder="1" applyAlignment="1" applyProtection="1">
      <alignment horizontal="center" vertical="center"/>
    </xf>
    <xf numFmtId="164" fontId="22" fillId="0" borderId="20" xfId="0" applyNumberFormat="1" applyFont="1" applyFill="1" applyBorder="1" applyAlignment="1" applyProtection="1">
      <alignment horizontal="center" vertical="center"/>
    </xf>
    <xf numFmtId="164" fontId="22" fillId="0" borderId="21" xfId="0" applyNumberFormat="1" applyFont="1" applyFill="1" applyBorder="1" applyAlignment="1" applyProtection="1">
      <alignment horizontal="center" vertical="center"/>
    </xf>
    <xf numFmtId="1" fontId="23" fillId="0" borderId="11" xfId="4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 applyProtection="1">
      <alignment horizontal="center" vertical="center"/>
    </xf>
    <xf numFmtId="0" fontId="23" fillId="0" borderId="17" xfId="0" applyFont="1" applyFill="1" applyBorder="1" applyAlignment="1" applyProtection="1">
      <alignment horizontal="left" vertical="center"/>
    </xf>
    <xf numFmtId="1" fontId="22" fillId="6" borderId="11" xfId="0" applyNumberFormat="1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/>
    </xf>
    <xf numFmtId="0" fontId="26" fillId="9" borderId="1" xfId="0" applyFont="1" applyFill="1" applyBorder="1" applyAlignment="1" applyProtection="1">
      <alignment horizontal="center" vertical="center"/>
    </xf>
    <xf numFmtId="164" fontId="21" fillId="9" borderId="22" xfId="0" applyNumberFormat="1" applyFont="1" applyFill="1" applyBorder="1" applyAlignment="1" applyProtection="1">
      <alignment horizontal="center" vertical="center"/>
    </xf>
    <xf numFmtId="164" fontId="22" fillId="9" borderId="2" xfId="0" applyNumberFormat="1" applyFont="1" applyFill="1" applyBorder="1" applyAlignment="1" applyProtection="1">
      <alignment horizontal="center" vertical="center"/>
    </xf>
    <xf numFmtId="164" fontId="22" fillId="9" borderId="21" xfId="0" applyNumberFormat="1" applyFont="1" applyFill="1" applyBorder="1" applyAlignment="1" applyProtection="1">
      <alignment horizontal="center" vertical="center"/>
    </xf>
    <xf numFmtId="1" fontId="22" fillId="9" borderId="11" xfId="0" applyNumberFormat="1" applyFont="1" applyFill="1" applyBorder="1" applyAlignment="1" applyProtection="1">
      <alignment horizontal="center" vertical="center"/>
      <protection locked="0"/>
    </xf>
    <xf numFmtId="1" fontId="27" fillId="6" borderId="11" xfId="0" applyNumberFormat="1" applyFont="1" applyFill="1" applyBorder="1" applyAlignment="1" applyProtection="1">
      <alignment horizontal="center" vertical="center"/>
      <protection locked="0"/>
    </xf>
    <xf numFmtId="1" fontId="21" fillId="6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1" xfId="5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164" fontId="21" fillId="0" borderId="22" xfId="0" applyNumberFormat="1" applyFont="1" applyFill="1" applyBorder="1" applyAlignment="1" applyProtection="1">
      <alignment horizontal="center" vertical="center"/>
    </xf>
    <xf numFmtId="164" fontId="22" fillId="5" borderId="2" xfId="0" applyNumberFormat="1" applyFont="1" applyFill="1" applyBorder="1" applyAlignment="1" applyProtection="1">
      <alignment horizontal="center" vertical="center"/>
    </xf>
    <xf numFmtId="164" fontId="22" fillId="11" borderId="21" xfId="0" applyNumberFormat="1" applyFont="1" applyFill="1" applyBorder="1" applyAlignment="1" applyProtection="1">
      <alignment horizontal="center" vertical="center"/>
    </xf>
    <xf numFmtId="1" fontId="10" fillId="0" borderId="2" xfId="4" applyNumberFormat="1" applyFont="1" applyBorder="1" applyAlignment="1">
      <alignment horizontal="center"/>
    </xf>
    <xf numFmtId="0" fontId="21" fillId="0" borderId="19" xfId="0" applyFont="1" applyBorder="1" applyAlignment="1" applyProtection="1">
      <alignment horizontal="left" vertical="center"/>
    </xf>
    <xf numFmtId="0" fontId="21" fillId="0" borderId="21" xfId="0" applyFont="1" applyBorder="1" applyAlignment="1" applyProtection="1">
      <alignment horizontal="center" vertical="center"/>
    </xf>
    <xf numFmtId="1" fontId="29" fillId="9" borderId="2" xfId="0" applyNumberFormat="1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164" fontId="21" fillId="8" borderId="22" xfId="0" applyNumberFormat="1" applyFont="1" applyFill="1" applyBorder="1" applyAlignment="1" applyProtection="1">
      <alignment horizontal="center" vertical="center"/>
    </xf>
    <xf numFmtId="164" fontId="22" fillId="12" borderId="2" xfId="0" applyNumberFormat="1" applyFont="1" applyFill="1" applyBorder="1" applyAlignment="1" applyProtection="1">
      <alignment horizontal="center" vertical="center"/>
    </xf>
    <xf numFmtId="164" fontId="22" fillId="8" borderId="21" xfId="0" applyNumberFormat="1" applyFont="1" applyFill="1" applyBorder="1" applyAlignment="1" applyProtection="1">
      <alignment horizontal="center" vertical="center"/>
    </xf>
    <xf numFmtId="164" fontId="22" fillId="13" borderId="21" xfId="0" applyNumberFormat="1" applyFont="1" applyFill="1" applyBorder="1" applyAlignment="1" applyProtection="1">
      <alignment horizontal="center" vertical="center"/>
    </xf>
    <xf numFmtId="0" fontId="21" fillId="10" borderId="19" xfId="0" applyFont="1" applyFill="1" applyBorder="1" applyAlignment="1" applyProtection="1">
      <alignment horizontal="left" vertical="center"/>
    </xf>
    <xf numFmtId="0" fontId="21" fillId="10" borderId="21" xfId="0" applyFont="1" applyFill="1" applyBorder="1" applyAlignment="1" applyProtection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1" fillId="5" borderId="19" xfId="0" applyFont="1" applyFill="1" applyBorder="1" applyAlignment="1" applyProtection="1">
      <alignment horizontal="left" vertical="center"/>
    </xf>
    <xf numFmtId="0" fontId="21" fillId="5" borderId="2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vertical="center"/>
    </xf>
    <xf numFmtId="0" fontId="16" fillId="0" borderId="1" xfId="0" applyFont="1" applyBorder="1" applyAlignment="1">
      <alignment vertical="center"/>
    </xf>
    <xf numFmtId="0" fontId="32" fillId="5" borderId="0" xfId="0" applyFont="1" applyFill="1" applyAlignment="1">
      <alignment horizontal="center"/>
    </xf>
    <xf numFmtId="0" fontId="61" fillId="5" borderId="0" xfId="0" applyFont="1" applyFill="1" applyAlignment="1" applyProtection="1">
      <alignment horizontal="center"/>
    </xf>
    <xf numFmtId="0" fontId="61" fillId="5" borderId="0" xfId="0" applyFont="1" applyFill="1" applyAlignment="1" applyProtection="1">
      <alignment horizontal="center" vertical="center"/>
    </xf>
    <xf numFmtId="0" fontId="61" fillId="5" borderId="0" xfId="0" applyFont="1" applyFill="1" applyAlignment="1">
      <alignment horizontal="center"/>
    </xf>
    <xf numFmtId="0" fontId="61" fillId="5" borderId="0" xfId="0" applyFont="1" applyFill="1" applyBorder="1" applyAlignment="1">
      <alignment horizontal="center"/>
    </xf>
    <xf numFmtId="0" fontId="28" fillId="5" borderId="38" xfId="0" applyFont="1" applyFill="1" applyBorder="1" applyAlignment="1" applyProtection="1">
      <alignment horizontal="center" vertical="center" textRotation="90" wrapText="1"/>
    </xf>
    <xf numFmtId="0" fontId="28" fillId="5" borderId="39" xfId="0" applyFont="1" applyFill="1" applyBorder="1" applyAlignment="1" applyProtection="1">
      <alignment horizontal="center" vertical="center" textRotation="90" wrapText="1"/>
    </xf>
    <xf numFmtId="0" fontId="28" fillId="6" borderId="40" xfId="0" applyFont="1" applyFill="1" applyBorder="1" applyAlignment="1" applyProtection="1">
      <alignment horizontal="center" vertical="center" textRotation="90" wrapText="1"/>
    </xf>
    <xf numFmtId="0" fontId="28" fillId="5" borderId="2" xfId="0" applyFont="1" applyFill="1" applyBorder="1" applyAlignment="1" applyProtection="1">
      <alignment horizontal="center" vertical="center" textRotation="90" wrapText="1"/>
    </xf>
    <xf numFmtId="0" fontId="28" fillId="5" borderId="44" xfId="0" applyFont="1" applyFill="1" applyBorder="1" applyAlignment="1" applyProtection="1">
      <alignment horizontal="center" vertical="center" wrapText="1"/>
    </xf>
    <xf numFmtId="0" fontId="28" fillId="5" borderId="11" xfId="0" applyFont="1" applyFill="1" applyBorder="1" applyAlignment="1" applyProtection="1">
      <alignment horizontal="center" vertical="center" wrapText="1"/>
    </xf>
    <xf numFmtId="0" fontId="28" fillId="53" borderId="11" xfId="0" applyFont="1" applyFill="1" applyBorder="1" applyAlignment="1" applyProtection="1">
      <alignment horizontal="center" vertical="center" wrapText="1"/>
    </xf>
    <xf numFmtId="0" fontId="28" fillId="6" borderId="14" xfId="0" applyFont="1" applyFill="1" applyBorder="1" applyAlignment="1" applyProtection="1">
      <alignment horizontal="center" vertical="center" wrapText="1"/>
    </xf>
    <xf numFmtId="0" fontId="21" fillId="5" borderId="1" xfId="0" applyFont="1" applyFill="1" applyBorder="1" applyAlignment="1" applyProtection="1">
      <alignment horizontal="center" vertical="center"/>
    </xf>
    <xf numFmtId="0" fontId="21" fillId="5" borderId="1" xfId="0" applyFont="1" applyFill="1" applyBorder="1" applyAlignment="1" applyProtection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21" fillId="0" borderId="1" xfId="0" applyFont="1" applyBorder="1" applyAlignment="1" applyProtection="1">
      <alignment horizontal="left" vertical="center"/>
    </xf>
    <xf numFmtId="0" fontId="21" fillId="29" borderId="1" xfId="0" applyFont="1" applyFill="1" applyBorder="1" applyAlignment="1" applyProtection="1">
      <alignment horizontal="center" vertical="center"/>
    </xf>
    <xf numFmtId="0" fontId="21" fillId="29" borderId="1" xfId="0" applyFont="1" applyFill="1" applyBorder="1" applyAlignment="1" applyProtection="1">
      <alignment vertical="center"/>
    </xf>
    <xf numFmtId="0" fontId="21" fillId="12" borderId="20" xfId="0" applyFont="1" applyFill="1" applyBorder="1" applyAlignment="1" applyProtection="1">
      <alignment horizontal="center" vertical="center"/>
    </xf>
    <xf numFmtId="0" fontId="21" fillId="54" borderId="1" xfId="0" applyFont="1" applyFill="1" applyBorder="1" applyAlignment="1" applyProtection="1">
      <alignment horizontal="center" vertical="center"/>
    </xf>
    <xf numFmtId="0" fontId="21" fillId="55" borderId="1" xfId="0" applyFont="1" applyFill="1" applyBorder="1" applyAlignment="1" applyProtection="1">
      <alignment vertical="center"/>
    </xf>
    <xf numFmtId="0" fontId="21" fillId="6" borderId="2" xfId="0" applyFont="1" applyFill="1" applyBorder="1" applyAlignment="1" applyProtection="1">
      <alignment horizontal="center" vertical="center"/>
    </xf>
    <xf numFmtId="171" fontId="21" fillId="3" borderId="1" xfId="0" applyNumberFormat="1" applyFont="1" applyFill="1" applyBorder="1" applyAlignment="1" applyProtection="1">
      <alignment horizontal="center" vertical="center"/>
    </xf>
    <xf numFmtId="171" fontId="24" fillId="0" borderId="1" xfId="0" applyNumberFormat="1" applyFont="1" applyFill="1" applyBorder="1" applyAlignment="1" applyProtection="1">
      <alignment horizontal="center" vertical="center"/>
    </xf>
    <xf numFmtId="0" fontId="70" fillId="0" borderId="1" xfId="0" applyFont="1" applyFill="1" applyBorder="1" applyAlignment="1" applyProtection="1">
      <alignment horizontal="center" vertical="center"/>
    </xf>
    <xf numFmtId="171" fontId="70" fillId="0" borderId="1" xfId="0" applyNumberFormat="1" applyFont="1" applyFill="1" applyBorder="1" applyAlignment="1" applyProtection="1">
      <alignment horizontal="center" vertical="center"/>
    </xf>
    <xf numFmtId="0" fontId="21" fillId="5" borderId="0" xfId="0" applyFont="1" applyFill="1" applyBorder="1" applyAlignment="1" applyProtection="1">
      <alignment horizontal="center" vertical="center"/>
    </xf>
    <xf numFmtId="0" fontId="0" fillId="5" borderId="0" xfId="0" applyFill="1" applyAlignment="1">
      <alignment horizontal="center" vertical="center"/>
    </xf>
    <xf numFmtId="0" fontId="69" fillId="5" borderId="0" xfId="0" applyFont="1" applyFill="1" applyBorder="1" applyAlignment="1" applyProtection="1">
      <alignment horizontal="center" vertical="center"/>
    </xf>
    <xf numFmtId="0" fontId="69" fillId="5" borderId="0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165" fontId="68" fillId="0" borderId="0" xfId="120" applyNumberFormat="1" applyFont="1" applyFill="1" applyBorder="1" applyAlignment="1" applyProtection="1">
      <alignment horizontal="center" vertical="center"/>
    </xf>
    <xf numFmtId="165" fontId="74" fillId="0" borderId="1" xfId="120" applyNumberFormat="1" applyFont="1" applyFill="1" applyBorder="1" applyAlignment="1" applyProtection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0" fontId="21" fillId="5" borderId="12" xfId="0" applyFont="1" applyFill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left" vertical="center"/>
    </xf>
    <xf numFmtId="164" fontId="16" fillId="0" borderId="11" xfId="0" applyNumberFormat="1" applyFont="1" applyBorder="1" applyAlignment="1">
      <alignment horizontal="center" vertical="center"/>
    </xf>
    <xf numFmtId="0" fontId="21" fillId="12" borderId="1" xfId="0" applyFont="1" applyFill="1" applyBorder="1" applyAlignment="1" applyProtection="1">
      <alignment horizontal="center" vertical="center"/>
    </xf>
    <xf numFmtId="0" fontId="21" fillId="12" borderId="1" xfId="0" applyFont="1" applyFill="1" applyBorder="1" applyAlignment="1" applyProtection="1">
      <alignment vertical="center"/>
    </xf>
    <xf numFmtId="164" fontId="16" fillId="8" borderId="1" xfId="0" applyNumberFormat="1" applyFont="1" applyFill="1" applyBorder="1" applyAlignment="1">
      <alignment horizontal="center" vertical="center"/>
    </xf>
    <xf numFmtId="164" fontId="16" fillId="8" borderId="2" xfId="0" applyNumberFormat="1" applyFont="1" applyFill="1" applyBorder="1" applyAlignment="1">
      <alignment horizontal="center" vertical="center"/>
    </xf>
    <xf numFmtId="0" fontId="21" fillId="5" borderId="7" xfId="0" applyFont="1" applyFill="1" applyBorder="1" applyAlignment="1" applyProtection="1">
      <alignment horizontal="center" vertical="center"/>
    </xf>
    <xf numFmtId="9" fontId="29" fillId="0" borderId="1" xfId="0" applyNumberFormat="1" applyFont="1" applyFill="1" applyBorder="1" applyAlignment="1" applyProtection="1">
      <alignment horizontal="center" vertical="center"/>
    </xf>
    <xf numFmtId="165" fontId="29" fillId="5" borderId="1" xfId="0" applyNumberFormat="1" applyFont="1" applyFill="1" applyBorder="1" applyAlignment="1" applyProtection="1">
      <alignment horizontal="center" vertical="center"/>
    </xf>
    <xf numFmtId="171" fontId="21" fillId="0" borderId="1" xfId="0" applyNumberFormat="1" applyFont="1" applyFill="1" applyBorder="1" applyAlignment="1" applyProtection="1">
      <alignment horizontal="center" vertical="center"/>
    </xf>
    <xf numFmtId="0" fontId="0" fillId="5" borderId="0" xfId="0" applyFont="1" applyFill="1" applyBorder="1" applyProtection="1"/>
    <xf numFmtId="0" fontId="29" fillId="5" borderId="0" xfId="0" applyFont="1" applyFill="1" applyBorder="1" applyAlignment="1" applyProtection="1">
      <alignment vertical="center" wrapText="1"/>
    </xf>
    <xf numFmtId="0" fontId="74" fillId="0" borderId="0" xfId="0" applyFont="1" applyAlignment="1">
      <alignment horizontal="center" vertical="center"/>
    </xf>
    <xf numFmtId="165" fontId="74" fillId="0" borderId="0" xfId="120" applyNumberFormat="1" applyFont="1" applyFill="1" applyBorder="1" applyAlignment="1" applyProtection="1">
      <alignment horizontal="center" vertical="center" wrapText="1"/>
    </xf>
    <xf numFmtId="165" fontId="74" fillId="0" borderId="0" xfId="120" applyNumberFormat="1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171" fontId="0" fillId="0" borderId="1" xfId="0" applyNumberFormat="1" applyFont="1" applyFill="1" applyBorder="1" applyAlignment="1" applyProtection="1">
      <alignment horizontal="center" vertical="center"/>
    </xf>
    <xf numFmtId="0" fontId="21" fillId="29" borderId="49" xfId="0" applyFont="1" applyFill="1" applyBorder="1" applyAlignment="1" applyProtection="1">
      <alignment horizontal="center" vertical="center" textRotation="90"/>
    </xf>
    <xf numFmtId="0" fontId="28" fillId="53" borderId="39" xfId="0" applyFont="1" applyFill="1" applyBorder="1" applyAlignment="1" applyProtection="1">
      <alignment horizontal="center" vertical="center" textRotation="90" wrapText="1"/>
    </xf>
    <xf numFmtId="0" fontId="28" fillId="5" borderId="40" xfId="0" applyFont="1" applyFill="1" applyBorder="1" applyAlignment="1" applyProtection="1">
      <alignment horizontal="center" vertical="center" textRotation="90" wrapText="1"/>
    </xf>
    <xf numFmtId="0" fontId="28" fillId="6" borderId="2" xfId="0" applyFont="1" applyFill="1" applyBorder="1" applyAlignment="1" applyProtection="1">
      <alignment horizontal="center" vertical="center" textRotation="90" wrapText="1"/>
    </xf>
    <xf numFmtId="0" fontId="21" fillId="29" borderId="50" xfId="0" applyFont="1" applyFill="1" applyBorder="1" applyAlignment="1" applyProtection="1">
      <alignment horizontal="center" vertical="center"/>
    </xf>
    <xf numFmtId="0" fontId="28" fillId="5" borderId="51" xfId="0" applyFont="1" applyFill="1" applyBorder="1" applyAlignment="1" applyProtection="1">
      <alignment horizontal="center" vertical="center" wrapText="1"/>
    </xf>
    <xf numFmtId="0" fontId="28" fillId="5" borderId="52" xfId="0" applyFont="1" applyFill="1" applyBorder="1" applyAlignment="1" applyProtection="1">
      <alignment horizontal="center" vertical="center" wrapText="1"/>
    </xf>
    <xf numFmtId="0" fontId="28" fillId="53" borderId="52" xfId="0" applyFont="1" applyFill="1" applyBorder="1" applyAlignment="1" applyProtection="1">
      <alignment horizontal="center" vertical="center" wrapText="1"/>
    </xf>
    <xf numFmtId="0" fontId="28" fillId="5" borderId="53" xfId="0" applyFont="1" applyFill="1" applyBorder="1" applyAlignment="1" applyProtection="1">
      <alignment horizontal="center" vertical="center" wrapText="1"/>
    </xf>
    <xf numFmtId="0" fontId="28" fillId="5" borderId="2" xfId="0" applyFont="1" applyFill="1" applyBorder="1" applyAlignment="1" applyProtection="1">
      <alignment horizontal="center" vertical="center" wrapText="1"/>
    </xf>
    <xf numFmtId="0" fontId="28" fillId="6" borderId="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1" fillId="29" borderId="22" xfId="0" applyFont="1" applyFill="1" applyBorder="1" applyAlignment="1" applyProtection="1">
      <alignment horizontal="center" vertical="center"/>
    </xf>
    <xf numFmtId="0" fontId="21" fillId="0" borderId="54" xfId="0" applyFont="1" applyFill="1" applyBorder="1" applyAlignment="1" applyProtection="1">
      <alignment horizontal="center" vertical="center"/>
    </xf>
    <xf numFmtId="0" fontId="21" fillId="53" borderId="54" xfId="0" applyFont="1" applyFill="1" applyBorder="1" applyAlignment="1" applyProtection="1">
      <alignment horizontal="center" vertical="center"/>
    </xf>
    <xf numFmtId="0" fontId="21" fillId="0" borderId="55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1" fillId="55" borderId="21" xfId="0" applyFont="1" applyFill="1" applyBorder="1" applyAlignment="1" applyProtection="1">
      <alignment horizontal="center" vertical="center"/>
    </xf>
    <xf numFmtId="0" fontId="21" fillId="55" borderId="19" xfId="0" applyFont="1" applyFill="1" applyBorder="1" applyAlignment="1" applyProtection="1">
      <alignment vertical="center"/>
    </xf>
    <xf numFmtId="0" fontId="21" fillId="55" borderId="22" xfId="0" applyFont="1" applyFill="1" applyBorder="1" applyAlignment="1" applyProtection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9" fontId="21" fillId="29" borderId="23" xfId="0" applyNumberFormat="1" applyFont="1" applyFill="1" applyBorder="1" applyAlignment="1" applyProtection="1">
      <alignment horizontal="center" vertical="center"/>
    </xf>
    <xf numFmtId="165" fontId="18" fillId="5" borderId="44" xfId="120" applyNumberFormat="1" applyFill="1" applyBorder="1" applyAlignment="1" applyProtection="1">
      <alignment horizontal="center" vertical="center"/>
    </xf>
    <xf numFmtId="171" fontId="21" fillId="55" borderId="1" xfId="0" applyNumberFormat="1" applyFont="1" applyFill="1" applyBorder="1" applyAlignment="1" applyProtection="1">
      <alignment horizontal="center" vertical="center"/>
    </xf>
    <xf numFmtId="171" fontId="26" fillId="0" borderId="1" xfId="0" applyNumberFormat="1" applyFont="1" applyFill="1" applyBorder="1" applyAlignment="1" applyProtection="1">
      <alignment horizontal="center" vertical="center"/>
    </xf>
    <xf numFmtId="165" fontId="78" fillId="0" borderId="61" xfId="120" applyNumberFormat="1" applyFont="1" applyFill="1" applyBorder="1" applyAlignment="1" applyProtection="1">
      <alignment horizontal="center" vertical="center"/>
    </xf>
    <xf numFmtId="0" fontId="79" fillId="0" borderId="1" xfId="120" applyNumberFormat="1" applyFont="1" applyFill="1" applyBorder="1" applyAlignment="1" applyProtection="1">
      <alignment horizontal="center" vertical="center"/>
    </xf>
    <xf numFmtId="171" fontId="80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78" fillId="5" borderId="39" xfId="0" applyFont="1" applyFill="1" applyBorder="1" applyAlignment="1" applyProtection="1">
      <alignment horizontal="center" vertical="center" textRotation="90" wrapText="1"/>
    </xf>
    <xf numFmtId="164" fontId="24" fillId="29" borderId="22" xfId="0" applyNumberFormat="1" applyFont="1" applyFill="1" applyBorder="1" applyAlignment="1" applyProtection="1">
      <alignment horizontal="center" vertical="center"/>
    </xf>
    <xf numFmtId="164" fontId="65" fillId="0" borderId="22" xfId="0" applyNumberFormat="1" applyFont="1" applyFill="1" applyBorder="1" applyAlignment="1" applyProtection="1">
      <alignment horizontal="center" vertical="center"/>
    </xf>
    <xf numFmtId="164" fontId="21" fillId="55" borderId="22" xfId="0" applyNumberFormat="1" applyFont="1" applyFill="1" applyBorder="1" applyAlignment="1" applyProtection="1">
      <alignment horizontal="center" vertical="center"/>
    </xf>
    <xf numFmtId="164" fontId="70" fillId="0" borderId="22" xfId="0" applyNumberFormat="1" applyFont="1" applyFill="1" applyBorder="1" applyAlignment="1" applyProtection="1">
      <alignment horizontal="center" vertical="center"/>
    </xf>
    <xf numFmtId="9" fontId="21" fillId="0" borderId="23" xfId="0" applyNumberFormat="1" applyFont="1" applyFill="1" applyBorder="1" applyAlignment="1" applyProtection="1">
      <alignment horizontal="center" vertical="center"/>
    </xf>
    <xf numFmtId="9" fontId="18" fillId="5" borderId="44" xfId="120" applyFill="1" applyBorder="1" applyAlignment="1" applyProtection="1">
      <alignment horizontal="center" vertical="center"/>
    </xf>
    <xf numFmtId="171" fontId="65" fillId="0" borderId="1" xfId="0" applyNumberFormat="1" applyFont="1" applyFill="1" applyBorder="1" applyAlignment="1" applyProtection="1">
      <alignment horizontal="center" vertical="center"/>
    </xf>
    <xf numFmtId="0" fontId="87" fillId="57" borderId="65" xfId="113" applyFont="1" applyFill="1" applyBorder="1" applyAlignment="1">
      <alignment horizontal="center" vertical="center"/>
    </xf>
    <xf numFmtId="0" fontId="88" fillId="0" borderId="66" xfId="113" applyFont="1" applyFill="1" applyBorder="1" applyAlignment="1">
      <alignment horizontal="center" vertical="center" wrapText="1"/>
    </xf>
    <xf numFmtId="0" fontId="89" fillId="0" borderId="67" xfId="113" applyFont="1" applyFill="1" applyBorder="1" applyAlignment="1">
      <alignment vertical="center"/>
    </xf>
    <xf numFmtId="0" fontId="90" fillId="0" borderId="65" xfId="0" applyFont="1" applyBorder="1" applyAlignment="1">
      <alignment horizontal="center" vertical="center"/>
    </xf>
    <xf numFmtId="164" fontId="91" fillId="58" borderId="67" xfId="113" applyNumberFormat="1" applyFont="1" applyFill="1" applyBorder="1" applyAlignment="1">
      <alignment horizontal="center" vertical="center"/>
    </xf>
    <xf numFmtId="0" fontId="92" fillId="57" borderId="67" xfId="113" applyFont="1" applyFill="1" applyBorder="1" applyAlignment="1">
      <alignment horizontal="center" vertical="center"/>
    </xf>
    <xf numFmtId="0" fontId="92" fillId="57" borderId="65" xfId="113" applyFont="1" applyFill="1" applyBorder="1" applyAlignment="1">
      <alignment horizontal="center" vertical="center"/>
    </xf>
    <xf numFmtId="0" fontId="92" fillId="57" borderId="1" xfId="113" applyFont="1" applyFill="1" applyBorder="1" applyAlignment="1">
      <alignment horizontal="center" vertical="center"/>
    </xf>
    <xf numFmtId="0" fontId="89" fillId="0" borderId="65" xfId="113" applyFont="1" applyFill="1" applyBorder="1" applyAlignment="1">
      <alignment vertical="center"/>
    </xf>
    <xf numFmtId="0" fontId="93" fillId="58" borderId="65" xfId="113" applyFont="1" applyFill="1" applyBorder="1" applyAlignment="1">
      <alignment vertical="center"/>
    </xf>
    <xf numFmtId="0" fontId="94" fillId="59" borderId="65" xfId="0" applyFont="1" applyFill="1" applyBorder="1" applyAlignment="1" applyProtection="1">
      <alignment horizontal="center" vertical="center"/>
    </xf>
    <xf numFmtId="0" fontId="91" fillId="58" borderId="65" xfId="113" applyFont="1" applyFill="1" applyBorder="1" applyAlignment="1">
      <alignment horizontal="center" vertical="center"/>
    </xf>
    <xf numFmtId="0" fontId="91" fillId="58" borderId="1" xfId="113" applyFont="1" applyFill="1" applyBorder="1" applyAlignment="1">
      <alignment horizontal="center" vertical="center"/>
    </xf>
    <xf numFmtId="0" fontId="90" fillId="57" borderId="68" xfId="3" applyFont="1" applyFill="1" applyBorder="1" applyAlignment="1">
      <alignment horizontal="center" vertical="center"/>
    </xf>
    <xf numFmtId="0" fontId="95" fillId="57" borderId="69" xfId="0" applyFont="1" applyFill="1" applyBorder="1" applyAlignment="1">
      <alignment horizontal="center" vertical="center"/>
    </xf>
    <xf numFmtId="0" fontId="93" fillId="60" borderId="70" xfId="113" applyFont="1" applyFill="1" applyBorder="1" applyAlignment="1">
      <alignment horizontal="center" vertical="center" wrapText="1"/>
    </xf>
    <xf numFmtId="0" fontId="94" fillId="58" borderId="1" xfId="0" applyFont="1" applyFill="1" applyBorder="1" applyAlignment="1" applyProtection="1">
      <alignment horizontal="center" vertical="center"/>
    </xf>
    <xf numFmtId="0" fontId="97" fillId="58" borderId="65" xfId="0" applyFont="1" applyFill="1" applyBorder="1" applyAlignment="1">
      <alignment horizontal="center" vertical="center"/>
    </xf>
    <xf numFmtId="0" fontId="91" fillId="58" borderId="70" xfId="113" applyFont="1" applyFill="1" applyBorder="1" applyAlignment="1">
      <alignment horizontal="center" vertical="center"/>
    </xf>
    <xf numFmtId="9" fontId="98" fillId="0" borderId="65" xfId="0" applyNumberFormat="1" applyFont="1" applyFill="1" applyBorder="1" applyAlignment="1" applyProtection="1">
      <alignment horizontal="center" vertical="center"/>
    </xf>
    <xf numFmtId="165" fontId="98" fillId="57" borderId="65" xfId="0" applyNumberFormat="1" applyFont="1" applyFill="1" applyBorder="1" applyAlignment="1" applyProtection="1">
      <alignment horizontal="center" vertical="center"/>
    </xf>
    <xf numFmtId="9" fontId="98" fillId="57" borderId="65" xfId="50" applyFont="1" applyFill="1" applyBorder="1" applyAlignment="1">
      <alignment horizontal="center" vertical="center"/>
    </xf>
    <xf numFmtId="9" fontId="100" fillId="57" borderId="65" xfId="50" applyFont="1" applyFill="1" applyBorder="1" applyAlignment="1">
      <alignment horizontal="center" vertical="center"/>
    </xf>
    <xf numFmtId="9" fontId="98" fillId="57" borderId="1" xfId="50" applyFont="1" applyFill="1" applyBorder="1" applyAlignment="1">
      <alignment horizontal="center" vertical="center"/>
    </xf>
    <xf numFmtId="0" fontId="24" fillId="0" borderId="22" xfId="0" applyFont="1" applyFill="1" applyBorder="1" applyAlignment="1" applyProtection="1">
      <alignment horizontal="center" vertical="center"/>
    </xf>
    <xf numFmtId="164" fontId="52" fillId="0" borderId="68" xfId="113" applyNumberFormat="1" applyFont="1" applyFill="1" applyBorder="1" applyAlignment="1">
      <alignment horizontal="center" vertical="center"/>
    </xf>
    <xf numFmtId="0" fontId="52" fillId="0" borderId="70" xfId="113" applyFont="1" applyFill="1" applyBorder="1" applyAlignment="1">
      <alignment horizontal="center" vertical="center"/>
    </xf>
    <xf numFmtId="0" fontId="90" fillId="0" borderId="70" xfId="0" applyFont="1" applyFill="1" applyBorder="1" applyAlignment="1">
      <alignment horizontal="center" vertical="center"/>
    </xf>
    <xf numFmtId="0" fontId="52" fillId="0" borderId="12" xfId="113" applyFont="1" applyFill="1" applyBorder="1" applyAlignment="1">
      <alignment horizontal="center" vertical="center"/>
    </xf>
    <xf numFmtId="0" fontId="53" fillId="0" borderId="1" xfId="113" applyFont="1" applyFill="1" applyBorder="1" applyAlignment="1">
      <alignment horizontal="center" vertical="center"/>
    </xf>
    <xf numFmtId="0" fontId="52" fillId="0" borderId="69" xfId="113" applyFont="1" applyFill="1" applyBorder="1" applyAlignment="1">
      <alignment horizontal="center" vertical="center"/>
    </xf>
    <xf numFmtId="164" fontId="52" fillId="0" borderId="1" xfId="113" applyNumberFormat="1" applyFont="1" applyFill="1" applyBorder="1" applyAlignment="1">
      <alignment horizontal="center" vertical="center"/>
    </xf>
    <xf numFmtId="0" fontId="52" fillId="0" borderId="1" xfId="113" applyFont="1" applyFill="1" applyBorder="1" applyAlignment="1">
      <alignment horizontal="center" vertical="center"/>
    </xf>
    <xf numFmtId="0" fontId="90" fillId="0" borderId="1" xfId="0" applyFont="1" applyFill="1" applyBorder="1" applyAlignment="1">
      <alignment horizontal="center" vertical="center"/>
    </xf>
    <xf numFmtId="0" fontId="53" fillId="0" borderId="5" xfId="113" applyFont="1" applyFill="1" applyBorder="1" applyAlignment="1">
      <alignment horizontal="center" vertical="center"/>
    </xf>
    <xf numFmtId="164" fontId="53" fillId="0" borderId="1" xfId="113" applyNumberFormat="1" applyFont="1" applyFill="1" applyBorder="1" applyAlignment="1">
      <alignment horizontal="center" vertical="center"/>
    </xf>
    <xf numFmtId="0" fontId="104" fillId="0" borderId="1" xfId="0" applyFont="1" applyFill="1" applyBorder="1" applyAlignment="1">
      <alignment horizontal="center" vertical="center"/>
    </xf>
    <xf numFmtId="0" fontId="53" fillId="0" borderId="0" xfId="113" applyFont="1" applyFill="1" applyAlignment="1"/>
    <xf numFmtId="1" fontId="107" fillId="57" borderId="66" xfId="0" applyNumberFormat="1" applyFont="1" applyFill="1" applyBorder="1" applyAlignment="1">
      <alignment horizontal="center" vertical="center"/>
    </xf>
    <xf numFmtId="0" fontId="107" fillId="57" borderId="66" xfId="0" applyFont="1" applyFill="1" applyBorder="1" applyAlignment="1">
      <alignment horizontal="center" vertical="center"/>
    </xf>
    <xf numFmtId="164" fontId="52" fillId="58" borderId="67" xfId="113" applyNumberFormat="1" applyFont="1" applyFill="1" applyBorder="1" applyAlignment="1">
      <alignment horizontal="center" vertical="center"/>
    </xf>
    <xf numFmtId="1" fontId="107" fillId="57" borderId="65" xfId="0" applyNumberFormat="1" applyFont="1" applyFill="1" applyBorder="1" applyAlignment="1">
      <alignment horizontal="center" vertical="center"/>
    </xf>
    <xf numFmtId="1" fontId="107" fillId="58" borderId="66" xfId="0" applyNumberFormat="1" applyFont="1" applyFill="1" applyBorder="1" applyAlignment="1">
      <alignment horizontal="center" vertical="center"/>
    </xf>
    <xf numFmtId="0" fontId="108" fillId="58" borderId="69" xfId="0" applyFont="1" applyFill="1" applyBorder="1" applyAlignment="1">
      <alignment horizontal="center" vertical="center"/>
    </xf>
    <xf numFmtId="164" fontId="68" fillId="58" borderId="67" xfId="113" applyNumberFormat="1" applyFont="1" applyFill="1" applyBorder="1" applyAlignment="1">
      <alignment horizontal="center" vertical="center"/>
    </xf>
    <xf numFmtId="0" fontId="53" fillId="0" borderId="1" xfId="113" applyFont="1" applyFill="1" applyBorder="1" applyAlignment="1"/>
    <xf numFmtId="0" fontId="110" fillId="0" borderId="69" xfId="0" applyFont="1" applyFill="1" applyBorder="1" applyAlignment="1">
      <alignment horizontal="center" vertical="center"/>
    </xf>
    <xf numFmtId="164" fontId="36" fillId="0" borderId="67" xfId="113" applyNumberFormat="1" applyFont="1" applyFill="1" applyBorder="1" applyAlignment="1">
      <alignment horizontal="center" vertical="center"/>
    </xf>
    <xf numFmtId="0" fontId="104" fillId="0" borderId="67" xfId="113" applyFont="1" applyFill="1" applyBorder="1" applyAlignment="1">
      <alignment horizontal="center" vertical="center"/>
    </xf>
    <xf numFmtId="164" fontId="111" fillId="0" borderId="67" xfId="113" applyNumberFormat="1" applyFont="1" applyFill="1" applyBorder="1" applyAlignment="1">
      <alignment horizontal="center" vertical="center"/>
    </xf>
    <xf numFmtId="164" fontId="53" fillId="0" borderId="67" xfId="113" applyNumberFormat="1" applyFont="1" applyFill="1" applyBorder="1" applyAlignment="1">
      <alignment horizontal="center" vertical="center"/>
    </xf>
    <xf numFmtId="1" fontId="87" fillId="0" borderId="65" xfId="113" applyNumberFormat="1" applyFont="1" applyFill="1" applyBorder="1" applyAlignment="1">
      <alignment horizontal="center" vertical="center"/>
    </xf>
    <xf numFmtId="165" fontId="109" fillId="0" borderId="65" xfId="2" applyNumberFormat="1" applyFont="1" applyFill="1" applyBorder="1" applyAlignment="1">
      <alignment horizontal="center" vertical="center"/>
    </xf>
    <xf numFmtId="0" fontId="112" fillId="0" borderId="69" xfId="0" applyFont="1" applyFill="1" applyBorder="1" applyAlignment="1">
      <alignment horizontal="center" vertical="center"/>
    </xf>
    <xf numFmtId="164" fontId="113" fillId="0" borderId="67" xfId="113" applyNumberFormat="1" applyFont="1" applyFill="1" applyBorder="1" applyAlignment="1">
      <alignment horizontal="center" vertical="center"/>
    </xf>
    <xf numFmtId="164" fontId="114" fillId="0" borderId="67" xfId="113" applyNumberFormat="1" applyFont="1" applyFill="1" applyBorder="1" applyAlignment="1">
      <alignment horizontal="center" vertical="center"/>
    </xf>
    <xf numFmtId="164" fontId="52" fillId="0" borderId="67" xfId="113" applyNumberFormat="1" applyFont="1" applyFill="1" applyBorder="1" applyAlignment="1">
      <alignment horizontal="center" vertical="center"/>
    </xf>
    <xf numFmtId="1" fontId="107" fillId="0" borderId="66" xfId="0" applyNumberFormat="1" applyFont="1" applyFill="1" applyBorder="1" applyAlignment="1">
      <alignment horizontal="center" vertical="center"/>
    </xf>
    <xf numFmtId="164" fontId="52" fillId="0" borderId="73" xfId="113" applyNumberFormat="1" applyFont="1" applyFill="1" applyBorder="1" applyAlignment="1">
      <alignment horizontal="center" vertical="center"/>
    </xf>
    <xf numFmtId="0" fontId="107" fillId="0" borderId="1" xfId="0" applyFont="1" applyFill="1" applyBorder="1" applyAlignment="1">
      <alignment horizontal="center" vertical="center"/>
    </xf>
    <xf numFmtId="164" fontId="52" fillId="0" borderId="74" xfId="113" applyNumberFormat="1" applyFont="1" applyFill="1" applyBorder="1" applyAlignment="1">
      <alignment horizontal="center" vertical="center"/>
    </xf>
    <xf numFmtId="1" fontId="107" fillId="0" borderId="1" xfId="0" applyNumberFormat="1" applyFont="1" applyFill="1" applyBorder="1" applyAlignment="1">
      <alignment horizontal="center" vertical="center"/>
    </xf>
    <xf numFmtId="165" fontId="78" fillId="0" borderId="64" xfId="120" applyNumberFormat="1" applyFont="1" applyFill="1" applyBorder="1" applyAlignment="1" applyProtection="1">
      <alignment horizontal="center" vertical="center"/>
    </xf>
    <xf numFmtId="165" fontId="78" fillId="0" borderId="64" xfId="120" applyNumberFormat="1" applyFont="1" applyFill="1" applyBorder="1" applyAlignment="1" applyProtection="1">
      <alignment horizontal="center" vertical="center" wrapText="1"/>
    </xf>
    <xf numFmtId="0" fontId="93" fillId="58" borderId="65" xfId="113" applyFont="1" applyFill="1" applyBorder="1" applyAlignment="1">
      <alignment horizontal="center" vertical="center" wrapText="1"/>
    </xf>
    <xf numFmtId="0" fontId="52" fillId="0" borderId="70" xfId="113" applyFont="1" applyFill="1" applyBorder="1" applyAlignment="1">
      <alignment vertical="center"/>
    </xf>
    <xf numFmtId="1" fontId="17" fillId="0" borderId="1" xfId="0" applyNumberFormat="1" applyFont="1" applyFill="1" applyBorder="1" applyAlignment="1" applyProtection="1">
      <alignment horizontal="center" vertical="center"/>
    </xf>
    <xf numFmtId="0" fontId="104" fillId="57" borderId="66" xfId="0" applyFont="1" applyFill="1" applyBorder="1" applyAlignment="1">
      <alignment horizontal="center" vertical="center"/>
    </xf>
    <xf numFmtId="164" fontId="53" fillId="58" borderId="67" xfId="113" applyNumberFormat="1" applyFont="1" applyFill="1" applyBorder="1" applyAlignment="1">
      <alignment horizontal="center" vertical="center"/>
    </xf>
    <xf numFmtId="1" fontId="104" fillId="57" borderId="65" xfId="0" applyNumberFormat="1" applyFont="1" applyFill="1" applyBorder="1" applyAlignment="1">
      <alignment horizontal="center" vertical="center"/>
    </xf>
    <xf numFmtId="0" fontId="87" fillId="0" borderId="69" xfId="113" applyFont="1" applyFill="1" applyBorder="1" applyAlignment="1">
      <alignment horizontal="center" vertical="center"/>
    </xf>
    <xf numFmtId="165" fontId="116" fillId="0" borderId="1" xfId="2" applyNumberFormat="1" applyFont="1" applyFill="1" applyBorder="1" applyAlignment="1">
      <alignment horizontal="center" vertical="center"/>
    </xf>
    <xf numFmtId="0" fontId="87" fillId="0" borderId="1" xfId="113" applyFont="1" applyFill="1" applyBorder="1" applyAlignment="1">
      <alignment horizontal="center" vertical="center"/>
    </xf>
    <xf numFmtId="165" fontId="26" fillId="5" borderId="1" xfId="0" applyNumberFormat="1" applyFont="1" applyFill="1" applyBorder="1" applyAlignment="1" applyProtection="1">
      <alignment horizontal="center" vertical="center"/>
    </xf>
    <xf numFmtId="0" fontId="26" fillId="5" borderId="7" xfId="0" applyFont="1" applyFill="1" applyBorder="1" applyAlignment="1" applyProtection="1">
      <alignment horizontal="left" vertical="center"/>
    </xf>
    <xf numFmtId="0" fontId="117" fillId="5" borderId="0" xfId="0" applyFont="1" applyFill="1" applyAlignment="1" applyProtection="1">
      <alignment horizontal="center" vertical="center"/>
    </xf>
    <xf numFmtId="1" fontId="9" fillId="0" borderId="2" xfId="4" applyNumberFormat="1" applyFont="1" applyBorder="1" applyAlignment="1">
      <alignment horizontal="center"/>
    </xf>
    <xf numFmtId="1" fontId="70" fillId="9" borderId="2" xfId="0" applyNumberFormat="1" applyFont="1" applyFill="1" applyBorder="1" applyAlignment="1" applyProtection="1">
      <alignment horizontal="center" vertical="center"/>
    </xf>
    <xf numFmtId="1" fontId="24" fillId="6" borderId="11" xfId="0" applyNumberFormat="1" applyFont="1" applyFill="1" applyBorder="1" applyAlignment="1" applyProtection="1">
      <alignment horizontal="center" vertical="center"/>
      <protection locked="0"/>
    </xf>
    <xf numFmtId="0" fontId="70" fillId="5" borderId="0" xfId="0" applyFont="1" applyFill="1" applyBorder="1" applyAlignment="1" applyProtection="1">
      <alignment vertical="center" wrapText="1"/>
    </xf>
    <xf numFmtId="0" fontId="0" fillId="5" borderId="0" xfId="0" applyFont="1" applyFill="1" applyAlignment="1">
      <alignment horizontal="center" vertical="center"/>
    </xf>
    <xf numFmtId="9" fontId="119" fillId="0" borderId="65" xfId="0" applyNumberFormat="1" applyFont="1" applyFill="1" applyBorder="1" applyAlignment="1" applyProtection="1">
      <alignment horizontal="center" vertical="center"/>
    </xf>
    <xf numFmtId="165" fontId="120" fillId="57" borderId="65" xfId="0" applyNumberFormat="1" applyFont="1" applyFill="1" applyBorder="1" applyAlignment="1" applyProtection="1">
      <alignment horizontal="center" vertical="center"/>
    </xf>
    <xf numFmtId="165" fontId="120" fillId="57" borderId="65" xfId="50" applyNumberFormat="1" applyFont="1" applyFill="1" applyBorder="1" applyAlignment="1">
      <alignment horizontal="center" vertical="center"/>
    </xf>
    <xf numFmtId="165" fontId="115" fillId="0" borderId="65" xfId="113" applyNumberFormat="1" applyFont="1" applyFill="1" applyBorder="1" applyAlignment="1">
      <alignment horizontal="center" vertical="center"/>
    </xf>
    <xf numFmtId="165" fontId="115" fillId="0" borderId="66" xfId="113" applyNumberFormat="1" applyFont="1" applyFill="1" applyBorder="1" applyAlignment="1">
      <alignment horizontal="center" vertical="center"/>
    </xf>
    <xf numFmtId="165" fontId="120" fillId="57" borderId="1" xfId="50" applyNumberFormat="1" applyFont="1" applyFill="1" applyBorder="1" applyAlignment="1">
      <alignment horizontal="center" vertical="center"/>
    </xf>
    <xf numFmtId="165" fontId="120" fillId="57" borderId="71" xfId="50" applyNumberFormat="1" applyFont="1" applyFill="1" applyBorder="1" applyAlignment="1">
      <alignment horizontal="center" vertical="center"/>
    </xf>
    <xf numFmtId="164" fontId="52" fillId="0" borderId="65" xfId="113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5" fillId="0" borderId="5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wrapText="1"/>
    </xf>
    <xf numFmtId="0" fontId="0" fillId="0" borderId="3" xfId="0" applyFont="1" applyBorder="1" applyAlignment="1">
      <alignment horizontal="right" wrapText="1"/>
    </xf>
    <xf numFmtId="0" fontId="29" fillId="0" borderId="2" xfId="0" applyFont="1" applyFill="1" applyBorder="1" applyAlignment="1" applyProtection="1">
      <alignment horizontal="center" vertical="center" wrapText="1"/>
    </xf>
    <xf numFmtId="0" fontId="32" fillId="5" borderId="0" xfId="0" applyFont="1" applyFill="1" applyBorder="1" applyAlignment="1" applyProtection="1">
      <alignment horizontal="center" vertical="center"/>
    </xf>
    <xf numFmtId="0" fontId="21" fillId="5" borderId="2" xfId="0" applyFont="1" applyFill="1" applyBorder="1" applyAlignment="1" applyProtection="1">
      <alignment horizontal="center" vertical="center" wrapText="1"/>
    </xf>
    <xf numFmtId="0" fontId="29" fillId="5" borderId="24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 wrapText="1"/>
    </xf>
    <xf numFmtId="0" fontId="21" fillId="11" borderId="2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8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right" vertical="center" wrapText="1"/>
    </xf>
    <xf numFmtId="0" fontId="21" fillId="0" borderId="2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right" vertical="center"/>
    </xf>
    <xf numFmtId="0" fontId="17" fillId="0" borderId="16" xfId="0" applyFont="1" applyFill="1" applyBorder="1" applyAlignment="1" applyProtection="1">
      <alignment horizontal="right" vertical="center"/>
    </xf>
    <xf numFmtId="0" fontId="11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23" fillId="5" borderId="2" xfId="0" applyFont="1" applyFill="1" applyBorder="1" applyAlignment="1">
      <alignment horizontal="center" vertical="center" wrapText="1"/>
    </xf>
    <xf numFmtId="166" fontId="3" fillId="11" borderId="12" xfId="1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26" fillId="5" borderId="1" xfId="0" applyFont="1" applyFill="1" applyBorder="1" applyAlignment="1" applyProtection="1">
      <alignment horizontal="center" vertical="center" wrapText="1"/>
    </xf>
    <xf numFmtId="0" fontId="23" fillId="10" borderId="23" xfId="0" applyFont="1" applyFill="1" applyBorder="1" applyAlignment="1" applyProtection="1">
      <alignment horizontal="center" vertical="center"/>
    </xf>
    <xf numFmtId="0" fontId="29" fillId="5" borderId="18" xfId="0" applyFont="1" applyFill="1" applyBorder="1" applyAlignment="1" applyProtection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/>
    <xf numFmtId="0" fontId="29" fillId="3" borderId="1" xfId="0" applyFont="1" applyFill="1" applyBorder="1" applyAlignment="1" applyProtection="1">
      <alignment vertical="center" wrapText="1"/>
    </xf>
    <xf numFmtId="0" fontId="0" fillId="3" borderId="1" xfId="0" applyFill="1" applyBorder="1" applyAlignment="1">
      <alignment vertical="center" wrapText="1"/>
    </xf>
    <xf numFmtId="0" fontId="65" fillId="0" borderId="5" xfId="0" applyFont="1" applyFill="1" applyBorder="1" applyAlignment="1" applyProtection="1">
      <alignment horizontal="right" vertical="center" wrapText="1"/>
    </xf>
    <xf numFmtId="0" fontId="0" fillId="0" borderId="4" xfId="0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right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67" fillId="0" borderId="1" xfId="0" applyFont="1" applyBorder="1" applyAlignment="1">
      <alignment vertical="center" wrapText="1"/>
    </xf>
    <xf numFmtId="0" fontId="62" fillId="0" borderId="1" xfId="0" applyFont="1" applyFill="1" applyBorder="1" applyAlignment="1" applyProtection="1">
      <alignment horizontal="right" vertical="center" wrapText="1"/>
    </xf>
    <xf numFmtId="0" fontId="69" fillId="0" borderId="1" xfId="0" applyFont="1" applyFill="1" applyBorder="1" applyAlignment="1">
      <alignment horizontal="right" vertical="center" wrapText="1"/>
    </xf>
    <xf numFmtId="0" fontId="17" fillId="0" borderId="5" xfId="0" applyFont="1" applyFill="1" applyBorder="1" applyAlignment="1" applyProtection="1">
      <alignment horizontal="right" vertical="center" wrapText="1"/>
    </xf>
    <xf numFmtId="0" fontId="72" fillId="0" borderId="4" xfId="0" applyFont="1" applyFill="1" applyBorder="1" applyAlignment="1">
      <alignment horizontal="right" vertical="center" wrapText="1"/>
    </xf>
    <xf numFmtId="0" fontId="72" fillId="0" borderId="3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 applyProtection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32" fillId="5" borderId="0" xfId="0" applyFont="1" applyFill="1" applyBorder="1" applyAlignment="1" applyProtection="1">
      <alignment horizontal="center"/>
    </xf>
    <xf numFmtId="0" fontId="21" fillId="5" borderId="35" xfId="0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21" fillId="5" borderId="36" xfId="0" applyFont="1" applyFill="1" applyBorder="1" applyAlignment="1" applyProtection="1">
      <alignment horizontal="center" vertical="center"/>
    </xf>
    <xf numFmtId="0" fontId="0" fillId="0" borderId="42" xfId="0" applyBorder="1" applyAlignment="1">
      <alignment horizontal="center" vertical="center"/>
    </xf>
    <xf numFmtId="0" fontId="70" fillId="5" borderId="2" xfId="136" applyFont="1" applyFill="1" applyBorder="1" applyAlignment="1" applyProtection="1">
      <alignment horizontal="center" vertical="center" wrapText="1"/>
    </xf>
    <xf numFmtId="0" fontId="70" fillId="5" borderId="11" xfId="136" applyFont="1" applyFill="1" applyBorder="1" applyAlignment="1" applyProtection="1">
      <alignment horizontal="center" vertical="center" wrapText="1"/>
    </xf>
    <xf numFmtId="0" fontId="21" fillId="29" borderId="37" xfId="0" applyFont="1" applyFill="1" applyBorder="1" applyAlignment="1" applyProtection="1">
      <alignment horizontal="center" vertical="center" textRotation="90"/>
    </xf>
    <xf numFmtId="0" fontId="0" fillId="0" borderId="43" xfId="0" applyBorder="1" applyAlignment="1">
      <alignment horizontal="center" vertical="center"/>
    </xf>
    <xf numFmtId="0" fontId="21" fillId="5" borderId="5" xfId="0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9" fillId="0" borderId="1" xfId="0" applyFont="1" applyBorder="1" applyAlignment="1">
      <alignment vertical="center" wrapText="1"/>
    </xf>
    <xf numFmtId="0" fontId="0" fillId="0" borderId="1" xfId="0" applyFont="1" applyFill="1" applyBorder="1" applyAlignment="1" applyProtection="1">
      <alignment horizontal="right" vertical="center" wrapText="1"/>
    </xf>
    <xf numFmtId="0" fontId="0" fillId="0" borderId="5" xfId="0" applyFont="1" applyFill="1" applyBorder="1" applyAlignment="1" applyProtection="1">
      <alignment horizontal="right" vertical="center" wrapText="1"/>
    </xf>
    <xf numFmtId="0" fontId="29" fillId="56" borderId="5" xfId="0" applyFont="1" applyFill="1" applyBorder="1" applyAlignment="1" applyProtection="1">
      <alignment horizontal="center" vertical="center" wrapText="1"/>
    </xf>
    <xf numFmtId="0" fontId="72" fillId="8" borderId="3" xfId="0" applyFont="1" applyFill="1" applyBorder="1" applyAlignment="1">
      <alignment vertical="center" wrapText="1"/>
    </xf>
    <xf numFmtId="0" fontId="80" fillId="0" borderId="5" xfId="0" applyFont="1" applyFill="1" applyBorder="1" applyAlignment="1" applyProtection="1">
      <alignment horizontal="right" vertical="center" wrapText="1"/>
    </xf>
    <xf numFmtId="0" fontId="80" fillId="0" borderId="4" xfId="0" applyFont="1" applyFill="1" applyBorder="1" applyAlignment="1" applyProtection="1">
      <alignment horizontal="right" vertical="center" wrapText="1"/>
    </xf>
    <xf numFmtId="0" fontId="80" fillId="0" borderId="3" xfId="0" applyFont="1" applyFill="1" applyBorder="1" applyAlignment="1" applyProtection="1">
      <alignment horizontal="right" vertical="center" wrapText="1"/>
    </xf>
    <xf numFmtId="0" fontId="32" fillId="5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21" fillId="5" borderId="57" xfId="0" applyFont="1" applyFill="1" applyBorder="1" applyAlignment="1" applyProtection="1">
      <alignment horizontal="left" vertical="center" wrapText="1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29" fillId="55" borderId="1" xfId="0" applyFont="1" applyFill="1" applyBorder="1" applyAlignment="1" applyProtection="1">
      <alignment horizontal="center" vertical="center" wrapText="1"/>
    </xf>
    <xf numFmtId="0" fontId="77" fillId="0" borderId="5" xfId="0" applyFont="1" applyFill="1" applyBorder="1" applyAlignment="1" applyProtection="1">
      <alignment horizontal="right" vertical="center" wrapText="1"/>
    </xf>
    <xf numFmtId="0" fontId="26" fillId="0" borderId="4" xfId="0" applyFont="1" applyFill="1" applyBorder="1" applyAlignment="1" applyProtection="1">
      <alignment horizontal="right" vertical="center" wrapText="1"/>
    </xf>
    <xf numFmtId="0" fontId="26" fillId="0" borderId="3" xfId="0" applyFont="1" applyFill="1" applyBorder="1" applyAlignment="1" applyProtection="1">
      <alignment horizontal="right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29" fillId="0" borderId="60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right" vertical="center" wrapText="1"/>
    </xf>
    <xf numFmtId="0" fontId="17" fillId="0" borderId="3" xfId="0" applyFont="1" applyFill="1" applyBorder="1" applyAlignment="1" applyProtection="1">
      <alignment horizontal="right" vertical="center" wrapText="1"/>
    </xf>
    <xf numFmtId="0" fontId="61" fillId="5" borderId="0" xfId="0" applyFont="1" applyFill="1" applyBorder="1" applyAlignment="1" applyProtection="1">
      <alignment horizontal="center" vertical="center" wrapText="1"/>
    </xf>
    <xf numFmtId="0" fontId="21" fillId="5" borderId="46" xfId="0" applyFont="1" applyFill="1" applyBorder="1" applyAlignment="1" applyProtection="1">
      <alignment horizontal="center" vertical="center"/>
    </xf>
    <xf numFmtId="0" fontId="21" fillId="5" borderId="47" xfId="0" applyFont="1" applyFill="1" applyBorder="1" applyAlignment="1" applyProtection="1">
      <alignment horizontal="center" vertical="center"/>
    </xf>
    <xf numFmtId="0" fontId="21" fillId="5" borderId="48" xfId="0" applyFont="1" applyFill="1" applyBorder="1" applyAlignment="1" applyProtection="1">
      <alignment horizontal="center" vertical="center" textRotation="90" wrapText="1"/>
    </xf>
    <xf numFmtId="0" fontId="21" fillId="5" borderId="37" xfId="0" applyFont="1" applyFill="1" applyBorder="1" applyAlignment="1" applyProtection="1">
      <alignment horizontal="center" vertical="center" textRotation="90" wrapText="1"/>
    </xf>
    <xf numFmtId="0" fontId="21" fillId="55" borderId="55" xfId="0" applyFont="1" applyFill="1" applyBorder="1" applyAlignment="1" applyProtection="1">
      <alignment vertical="center"/>
    </xf>
    <xf numFmtId="0" fontId="0" fillId="2" borderId="56" xfId="0" applyFill="1" applyBorder="1" applyAlignment="1">
      <alignment vertical="center"/>
    </xf>
    <xf numFmtId="0" fontId="29" fillId="55" borderId="55" xfId="0" applyFont="1" applyFill="1" applyBorder="1" applyAlignment="1" applyProtection="1">
      <alignment vertical="center" wrapText="1"/>
    </xf>
    <xf numFmtId="0" fontId="72" fillId="55" borderId="56" xfId="0" applyFont="1" applyFill="1" applyBorder="1" applyAlignment="1">
      <alignment vertical="center" wrapText="1"/>
    </xf>
    <xf numFmtId="0" fontId="66" fillId="0" borderId="5" xfId="0" applyFont="1" applyFill="1" applyBorder="1" applyAlignment="1" applyProtection="1">
      <alignment horizontal="right" vertical="center" wrapText="1"/>
    </xf>
    <xf numFmtId="0" fontId="65" fillId="0" borderId="4" xfId="0" applyFont="1" applyFill="1" applyBorder="1" applyAlignment="1" applyProtection="1">
      <alignment horizontal="right" vertical="center" wrapText="1"/>
    </xf>
    <xf numFmtId="0" fontId="65" fillId="0" borderId="3" xfId="0" applyFont="1" applyFill="1" applyBorder="1" applyAlignment="1" applyProtection="1">
      <alignment horizontal="right" vertical="center" wrapText="1"/>
    </xf>
    <xf numFmtId="0" fontId="29" fillId="0" borderId="1" xfId="0" applyFont="1" applyFill="1" applyBorder="1" applyAlignment="1" applyProtection="1">
      <alignment horizontal="center" vertical="center" wrapText="1"/>
    </xf>
    <xf numFmtId="0" fontId="21" fillId="29" borderId="62" xfId="0" applyFont="1" applyFill="1" applyBorder="1" applyAlignment="1" applyProtection="1">
      <alignment horizontal="center" vertical="center" textRotation="90" wrapText="1"/>
    </xf>
    <xf numFmtId="0" fontId="0" fillId="0" borderId="63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3" fillId="0" borderId="66" xfId="113" applyFont="1" applyFill="1" applyBorder="1" applyAlignment="1">
      <alignment horizontal="right" vertical="center" wrapText="1"/>
    </xf>
    <xf numFmtId="0" fontId="53" fillId="0" borderId="71" xfId="0" applyFont="1" applyBorder="1" applyAlignment="1">
      <alignment vertical="center" wrapText="1"/>
    </xf>
    <xf numFmtId="0" fontId="91" fillId="0" borderId="65" xfId="113" applyFont="1" applyFill="1" applyBorder="1" applyAlignment="1">
      <alignment horizontal="center" vertical="center" wrapText="1"/>
    </xf>
    <xf numFmtId="0" fontId="0" fillId="0" borderId="66" xfId="113" applyFont="1" applyFill="1" applyBorder="1" applyAlignment="1">
      <alignment horizontal="right" vertical="center" wrapText="1"/>
    </xf>
    <xf numFmtId="0" fontId="0" fillId="0" borderId="71" xfId="0" applyFont="1" applyBorder="1" applyAlignment="1">
      <alignment vertical="center" wrapText="1"/>
    </xf>
    <xf numFmtId="0" fontId="87" fillId="57" borderId="65" xfId="113" applyFont="1" applyFill="1" applyBorder="1" applyAlignment="1">
      <alignment horizontal="center" vertical="center"/>
    </xf>
    <xf numFmtId="0" fontId="88" fillId="0" borderId="65" xfId="113" applyFont="1" applyFill="1" applyBorder="1" applyAlignment="1">
      <alignment horizontal="center" vertical="center" wrapText="1"/>
    </xf>
    <xf numFmtId="0" fontId="118" fillId="57" borderId="65" xfId="0" applyFont="1" applyFill="1" applyBorder="1" applyAlignment="1" applyProtection="1">
      <alignment horizontal="left" vertical="center" wrapText="1"/>
    </xf>
    <xf numFmtId="165" fontId="120" fillId="57" borderId="66" xfId="50" applyNumberFormat="1" applyFont="1" applyFill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165" fontId="120" fillId="57" borderId="1" xfId="5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7" fillId="57" borderId="65" xfId="113" applyFont="1" applyFill="1" applyBorder="1" applyAlignment="1">
      <alignment horizontal="center" vertical="center" wrapText="1"/>
    </xf>
    <xf numFmtId="0" fontId="84" fillId="0" borderId="65" xfId="113" applyFont="1" applyFill="1" applyBorder="1" applyAlignment="1">
      <alignment horizontal="center" vertical="center" wrapText="1"/>
    </xf>
    <xf numFmtId="0" fontId="86" fillId="57" borderId="65" xfId="113" applyFont="1" applyFill="1" applyBorder="1" applyAlignment="1">
      <alignment horizontal="center" vertical="center" wrapText="1"/>
    </xf>
    <xf numFmtId="0" fontId="86" fillId="0" borderId="65" xfId="113" applyFont="1" applyFill="1" applyBorder="1" applyAlignment="1">
      <alignment horizontal="center" vertical="center" wrapText="1"/>
    </xf>
    <xf numFmtId="0" fontId="81" fillId="0" borderId="0" xfId="113" applyFont="1" applyFill="1" applyAlignment="1">
      <alignment horizontal="center" vertical="center" wrapText="1"/>
    </xf>
    <xf numFmtId="0" fontId="83" fillId="0" borderId="65" xfId="113" applyFont="1" applyFill="1" applyBorder="1" applyAlignment="1">
      <alignment horizontal="center" vertical="center" wrapText="1"/>
    </xf>
    <xf numFmtId="0" fontId="106" fillId="0" borderId="65" xfId="113" applyFont="1" applyFill="1" applyBorder="1" applyAlignment="1">
      <alignment horizontal="center" vertical="center" wrapText="1"/>
    </xf>
    <xf numFmtId="0" fontId="89" fillId="0" borderId="66" xfId="113" applyFont="1" applyFill="1" applyBorder="1" applyAlignment="1">
      <alignment horizontal="right" vertical="center" wrapText="1"/>
    </xf>
    <xf numFmtId="0" fontId="0" fillId="0" borderId="71" xfId="0" applyBorder="1" applyAlignment="1">
      <alignment horizontal="right" vertical="center"/>
    </xf>
    <xf numFmtId="0" fontId="91" fillId="0" borderId="69" xfId="113" applyFont="1" applyFill="1" applyBorder="1" applyAlignment="1">
      <alignment horizontal="center" vertical="center" wrapText="1"/>
    </xf>
    <xf numFmtId="0" fontId="91" fillId="0" borderId="72" xfId="113" applyFont="1" applyFill="1" applyBorder="1" applyAlignment="1">
      <alignment horizontal="center" vertical="center" wrapText="1"/>
    </xf>
    <xf numFmtId="0" fontId="52" fillId="0" borderId="66" xfId="113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53" fillId="0" borderId="1" xfId="113" applyFont="1" applyFill="1" applyBorder="1" applyAlignment="1">
      <alignment horizontal="right" vertical="center" wrapText="1"/>
    </xf>
    <xf numFmtId="0" fontId="53" fillId="0" borderId="1" xfId="0" applyFont="1" applyBorder="1" applyAlignment="1">
      <alignment horizontal="right" vertical="center" wrapText="1"/>
    </xf>
    <xf numFmtId="0" fontId="53" fillId="0" borderId="1" xfId="0" applyFont="1" applyBorder="1" applyAlignment="1">
      <alignment vertical="center"/>
    </xf>
    <xf numFmtId="0" fontId="88" fillId="0" borderId="66" xfId="113" applyFont="1" applyFill="1" applyBorder="1" applyAlignment="1">
      <alignment horizontal="center" vertical="center" wrapText="1"/>
    </xf>
    <xf numFmtId="0" fontId="87" fillId="57" borderId="1" xfId="113" applyFont="1" applyFill="1" applyBorder="1" applyAlignment="1">
      <alignment horizontal="center" vertical="center"/>
    </xf>
    <xf numFmtId="0" fontId="98" fillId="57" borderId="65" xfId="0" applyFont="1" applyFill="1" applyBorder="1" applyAlignment="1" applyProtection="1">
      <alignment horizontal="left" vertical="center" wrapText="1"/>
    </xf>
    <xf numFmtId="165" fontId="99" fillId="57" borderId="66" xfId="50" applyNumberFormat="1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84" fillId="0" borderId="66" xfId="113" applyFont="1" applyFill="1" applyBorder="1" applyAlignment="1">
      <alignment horizontal="center" vertical="center" wrapText="1"/>
    </xf>
    <xf numFmtId="0" fontId="84" fillId="0" borderId="1" xfId="113" applyFont="1" applyFill="1" applyBorder="1" applyAlignment="1">
      <alignment horizontal="center" vertical="center" wrapText="1"/>
    </xf>
    <xf numFmtId="164" fontId="81" fillId="0" borderId="0" xfId="113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37">
    <cellStyle name="20% — акцент1" xfId="6"/>
    <cellStyle name="20% - Акцент1 2" xfId="7"/>
    <cellStyle name="20% — акцент2" xfId="8"/>
    <cellStyle name="20% - Акцент2 2" xfId="9"/>
    <cellStyle name="20% — акцент3" xfId="10"/>
    <cellStyle name="20% - Акцент3 2" xfId="11"/>
    <cellStyle name="20% — акцент4" xfId="12"/>
    <cellStyle name="20% - Акцент4 2" xfId="13"/>
    <cellStyle name="20% — акцент5" xfId="14"/>
    <cellStyle name="20% - Акцент5 2" xfId="15"/>
    <cellStyle name="20% — акцент6" xfId="16"/>
    <cellStyle name="20% - Акцент6 2" xfId="17"/>
    <cellStyle name="40% — акцент1" xfId="18"/>
    <cellStyle name="40% - Акцент1 2" xfId="19"/>
    <cellStyle name="40% — акцент2" xfId="20"/>
    <cellStyle name="40% - Акцент2 2" xfId="21"/>
    <cellStyle name="40% — акцент3" xfId="22"/>
    <cellStyle name="40% - Акцент3 2" xfId="23"/>
    <cellStyle name="40% — акцент4" xfId="24"/>
    <cellStyle name="40% - Акцент4 2" xfId="25"/>
    <cellStyle name="40% — акцент5" xfId="26"/>
    <cellStyle name="40% - Акцент5 2" xfId="27"/>
    <cellStyle name="40% — акцент6" xfId="28"/>
    <cellStyle name="40% - Акцент6 2" xfId="29"/>
    <cellStyle name="40% - Акцент6 3" xfId="30"/>
    <cellStyle name="60% — акцент1" xfId="31"/>
    <cellStyle name="60% - Акцент1 2" xfId="32"/>
    <cellStyle name="60% — акцент2" xfId="33"/>
    <cellStyle name="60% - Акцент2 2" xfId="34"/>
    <cellStyle name="60% — акцент3" xfId="35"/>
    <cellStyle name="60% - Акцент3 2" xfId="36"/>
    <cellStyle name="60% — акцент4" xfId="37"/>
    <cellStyle name="60% - Акцент4 2" xfId="38"/>
    <cellStyle name="60% — акцент5" xfId="39"/>
    <cellStyle name="60% - Акцент5 2" xfId="40"/>
    <cellStyle name="60% — акцент6" xfId="41"/>
    <cellStyle name="60% - Акцент6 2" xfId="42"/>
    <cellStyle name="Comma" xfId="43"/>
    <cellStyle name="Comma [0]_Forma" xfId="44"/>
    <cellStyle name="Comma_Forma" xfId="45"/>
    <cellStyle name="Currency" xfId="46"/>
    <cellStyle name="Currency [0]_Forma" xfId="47"/>
    <cellStyle name="Currency_Forma" xfId="48"/>
    <cellStyle name="Date" xfId="49"/>
    <cellStyle name="Excel_BuiltIn_Percent" xfId="50"/>
    <cellStyle name="Fixed" xfId="51"/>
    <cellStyle name="Heading1" xfId="52"/>
    <cellStyle name="Heading2" xfId="53"/>
    <cellStyle name="Îáű÷íűé_ÂŰŐÎÄ" xfId="54"/>
    <cellStyle name="normal" xfId="55"/>
    <cellStyle name="Percent" xfId="56"/>
    <cellStyle name="Total" xfId="57"/>
    <cellStyle name="Акцент1 2" xfId="58"/>
    <cellStyle name="Акцент1 3" xfId="59"/>
    <cellStyle name="Акцент2 2" xfId="60"/>
    <cellStyle name="Акцент2 3" xfId="61"/>
    <cellStyle name="Акцент3 2" xfId="62"/>
    <cellStyle name="Акцент3 3" xfId="63"/>
    <cellStyle name="Акцент4 2" xfId="64"/>
    <cellStyle name="Акцент4 3" xfId="65"/>
    <cellStyle name="Акцент5 2" xfId="66"/>
    <cellStyle name="Акцент5 3" xfId="67"/>
    <cellStyle name="Акцент6 2" xfId="68"/>
    <cellStyle name="Акцент6 3" xfId="69"/>
    <cellStyle name="Ввод  2" xfId="70"/>
    <cellStyle name="Ввод  3" xfId="71"/>
    <cellStyle name="Вывод 2" xfId="72"/>
    <cellStyle name="Вывод 3" xfId="73"/>
    <cellStyle name="Вычисление 2" xfId="74"/>
    <cellStyle name="Вычисление 3" xfId="75"/>
    <cellStyle name="Заголовок 1 2" xfId="76"/>
    <cellStyle name="Заголовок 1 3" xfId="77"/>
    <cellStyle name="Заголовок 2 2" xfId="78"/>
    <cellStyle name="Заголовок 2 3" xfId="79"/>
    <cellStyle name="Заголовок 3 2" xfId="80"/>
    <cellStyle name="Заголовок 3 3" xfId="81"/>
    <cellStyle name="Заголовок 4 2" xfId="82"/>
    <cellStyle name="Заголовок 4 3" xfId="83"/>
    <cellStyle name="Итог 2" xfId="84"/>
    <cellStyle name="Итог 3" xfId="85"/>
    <cellStyle name="Контрольная ячейка 2" xfId="86"/>
    <cellStyle name="Контрольная ячейка 3" xfId="87"/>
    <cellStyle name="Название 2" xfId="88"/>
    <cellStyle name="Название 3" xfId="89"/>
    <cellStyle name="Нейтральный 2" xfId="90"/>
    <cellStyle name="Нейтральный 3" xfId="91"/>
    <cellStyle name="Обычный" xfId="0" builtinId="0"/>
    <cellStyle name="Обычный 13" xfId="92"/>
    <cellStyle name="Обычный 2" xfId="93"/>
    <cellStyle name="Обычный 2 2" xfId="94"/>
    <cellStyle name="Обычный 2 3" xfId="95"/>
    <cellStyle name="Обычный 2 4" xfId="96"/>
    <cellStyle name="Обычный 3" xfId="97"/>
    <cellStyle name="Обычный 3 2" xfId="98"/>
    <cellStyle name="Обычный 3 2 2" xfId="99"/>
    <cellStyle name="Обычный 3 3" xfId="100"/>
    <cellStyle name="Обычный 3 3 2" xfId="101"/>
    <cellStyle name="Обычный 3 4" xfId="102"/>
    <cellStyle name="Обычный 4" xfId="103"/>
    <cellStyle name="Обычный 4 2" xfId="104"/>
    <cellStyle name="Обычный 4 3" xfId="105"/>
    <cellStyle name="Обычный 5" xfId="5"/>
    <cellStyle name="Обычный 5 2" xfId="106"/>
    <cellStyle name="Обычный 5 3" xfId="107"/>
    <cellStyle name="Обычный 6" xfId="108"/>
    <cellStyle name="Обычный 6 2" xfId="109"/>
    <cellStyle name="Обычный 7" xfId="110"/>
    <cellStyle name="Обычный 8" xfId="111"/>
    <cellStyle name="Обычный 9" xfId="112"/>
    <cellStyle name="Обычный_за 5 м " xfId="136"/>
    <cellStyle name="Обычный_Смертность от травм всего населения за 9 месяцев 2008 г. (version 1)" xfId="113"/>
    <cellStyle name="Обычный_янв" xfId="4"/>
    <cellStyle name="Обычный_янв_1" xfId="3"/>
    <cellStyle name="Плохой 2" xfId="114"/>
    <cellStyle name="Плохой 3" xfId="115"/>
    <cellStyle name="Пояснение 2" xfId="116"/>
    <cellStyle name="Пояснение 3" xfId="117"/>
    <cellStyle name="Примечание 2" xfId="118"/>
    <cellStyle name="Примечание 3" xfId="119"/>
    <cellStyle name="Процентный" xfId="2" builtinId="5"/>
    <cellStyle name="Процентный 2" xfId="120"/>
    <cellStyle name="Процентный 2 2" xfId="121"/>
    <cellStyle name="Процентный 3" xfId="122"/>
    <cellStyle name="Процентный 4" xfId="123"/>
    <cellStyle name="Процентный 5" xfId="124"/>
    <cellStyle name="Процентный 5 2" xfId="125"/>
    <cellStyle name="Процентный 6" xfId="126"/>
    <cellStyle name="Связанная ячейка 2" xfId="127"/>
    <cellStyle name="Связанная ячейка 3" xfId="128"/>
    <cellStyle name="ТЕКСТ" xfId="129"/>
    <cellStyle name="Текст предупреждения 2" xfId="130"/>
    <cellStyle name="Текст предупреждения 3" xfId="131"/>
    <cellStyle name="Финансовый" xfId="1" builtinId="3"/>
    <cellStyle name="Финансовый 2" xfId="132"/>
    <cellStyle name="Финансовый 3" xfId="133"/>
    <cellStyle name="Хороший 2" xfId="134"/>
    <cellStyle name="Хороший 3" xfId="1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(2013)/&#1044;&#1077;&#1084;&#1086;&#1075;&#1088;&#1072;&#1092;&#1080;&#1103;%20%20(15,16,17,18,19/2019/&#1045;&#1089;&#1090;&#1077;-&#1077;%20&#1076;&#1074;&#1080;-&#1077;-19&#1075;/&#1044;&#1077;&#1084;&#1086;&#1075;&#1088;&#1072;&#1092;&#1080;&#1103;%20-2019/&#1090;&#1088;&#1072;&#1074;&#1084;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ПИЯ"/>
      <sheetName val="янв-19"/>
      <sheetName val="фев"/>
      <sheetName val="2 мес-19"/>
      <sheetName val="март"/>
      <sheetName val="март (2)"/>
      <sheetName val="3 мес-19"/>
      <sheetName val="апр"/>
      <sheetName val="4-трав"/>
      <sheetName val="май"/>
      <sheetName val="5-трав"/>
      <sheetName val="ДТП,_суиц,_алк_отр"/>
      <sheetName val="ИЮНЬ"/>
      <sheetName val="1-полуг"/>
      <sheetName val="июль"/>
      <sheetName val="7мес "/>
      <sheetName val="травма-7 мес"/>
      <sheetName val="авг"/>
      <sheetName val="8 мес -18"/>
      <sheetName val="сен"/>
      <sheetName val="9_мес"/>
      <sheetName val="9_мес (КМН)"/>
      <sheetName val="Лист3"/>
      <sheetName val="окт"/>
      <sheetName val="10_мес травмы"/>
      <sheetName val="10_мес тра-18"/>
      <sheetName val="утоп"/>
      <sheetName val="нояб"/>
      <sheetName val="11-2018"/>
      <sheetName val="2018г"/>
      <sheetName val="19г-янв-тру"/>
      <sheetName val="фев-тру"/>
      <sheetName val="труд_2 мес"/>
      <sheetName val="март-тру"/>
      <sheetName val="труд-1 квар"/>
      <sheetName val="апр-т.сп-18"/>
      <sheetName val="4_мес"/>
      <sheetName val="5_м-_тр"/>
      <sheetName val="июнь-трсп-18г"/>
      <sheetName val="1полуг"/>
      <sheetName val="сентрсп-18г"/>
      <sheetName val="7_мес_тр"/>
      <sheetName val="авг-тр"/>
      <sheetName val="8_мес_тр"/>
      <sheetName val="сен-тр"/>
      <sheetName val="9_мес-тр"/>
      <sheetName val="окт-тр"/>
      <sheetName val="10_мес_тр-18"/>
      <sheetName val="11_мес_тр-18"/>
      <sheetName val="2018г_труд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showZeros="0" view="pageBreakPreview" zoomScale="89" zoomScaleSheetLayoutView="89" workbookViewId="0">
      <pane xSplit="2" ySplit="2" topLeftCell="C12" activePane="bottomRight" state="frozen"/>
      <selection activeCell="B37" sqref="B37"/>
      <selection pane="topRight" activeCell="B37" sqref="B37"/>
      <selection pane="bottomLeft" activeCell="B37" sqref="B37"/>
      <selection pane="bottomRight" activeCell="U6" sqref="U6"/>
    </sheetView>
  </sheetViews>
  <sheetFormatPr defaultRowHeight="12.75"/>
  <cols>
    <col min="1" max="1" width="5.7109375" customWidth="1"/>
    <col min="2" max="2" width="16.85546875" customWidth="1"/>
    <col min="3" max="3" width="8.42578125" customWidth="1"/>
    <col min="4" max="4" width="7.42578125" customWidth="1"/>
    <col min="5" max="5" width="7" customWidth="1"/>
    <col min="6" max="6" width="6.28515625" customWidth="1"/>
    <col min="7" max="7" width="5.5703125" customWidth="1"/>
    <col min="8" max="8" width="6" customWidth="1"/>
    <col min="9" max="9" width="6.7109375" customWidth="1"/>
    <col min="10" max="10" width="6.28515625" customWidth="1"/>
    <col min="11" max="11" width="6.85546875" customWidth="1"/>
    <col min="12" max="12" width="6.28515625" customWidth="1"/>
    <col min="13" max="13" width="6.42578125" customWidth="1"/>
    <col min="14" max="14" width="7.85546875" customWidth="1"/>
    <col min="15" max="15" width="7.5703125" customWidth="1"/>
    <col min="16" max="16" width="8.28515625" customWidth="1"/>
    <col min="17" max="17" width="8.140625" customWidth="1"/>
    <col min="18" max="18" width="8.42578125" customWidth="1"/>
    <col min="19" max="19" width="7.7109375" customWidth="1"/>
    <col min="20" max="20" width="6.28515625" customWidth="1"/>
    <col min="21" max="21" width="9.85546875" customWidth="1"/>
    <col min="22" max="22" width="9.42578125" customWidth="1"/>
    <col min="23" max="23" width="10.85546875" customWidth="1"/>
    <col min="24" max="24" width="7" customWidth="1"/>
    <col min="25" max="25" width="8" customWidth="1"/>
    <col min="26" max="26" width="9" customWidth="1"/>
    <col min="27" max="27" width="6.28515625" customWidth="1"/>
  </cols>
  <sheetData>
    <row r="1" spans="1:27" ht="33.75" customHeight="1">
      <c r="A1" s="299" t="s">
        <v>63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</row>
    <row r="2" spans="1:27" ht="22.5" customHeight="1" thickBot="1">
      <c r="A2" s="299" t="s">
        <v>62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</row>
    <row r="3" spans="1:27" ht="24" customHeight="1" thickBot="1">
      <c r="A3" s="300" t="s">
        <v>61</v>
      </c>
      <c r="B3" s="300" t="s">
        <v>60</v>
      </c>
      <c r="C3" s="301" t="s">
        <v>59</v>
      </c>
      <c r="D3" s="303" t="s">
        <v>58</v>
      </c>
      <c r="E3" s="312" t="s">
        <v>57</v>
      </c>
      <c r="F3" s="312"/>
      <c r="G3" s="312"/>
      <c r="H3" s="312"/>
      <c r="I3" s="312"/>
      <c r="J3" s="312"/>
      <c r="K3" s="312"/>
      <c r="L3" s="312"/>
      <c r="M3" s="312"/>
      <c r="N3" s="298" t="s">
        <v>56</v>
      </c>
      <c r="O3" s="298" t="s">
        <v>55</v>
      </c>
      <c r="P3" s="298"/>
      <c r="Q3" s="298"/>
      <c r="R3" s="298"/>
      <c r="S3" s="298"/>
      <c r="T3" s="298"/>
      <c r="U3" s="298" t="s">
        <v>54</v>
      </c>
      <c r="V3" s="325" t="s">
        <v>53</v>
      </c>
      <c r="W3" s="326" t="s">
        <v>52</v>
      </c>
      <c r="Y3" s="110" t="s">
        <v>51</v>
      </c>
      <c r="Z3" s="110"/>
    </row>
    <row r="4" spans="1:27" ht="15.75" customHeight="1" thickBot="1">
      <c r="A4" s="300"/>
      <c r="B4" s="300"/>
      <c r="C4" s="301"/>
      <c r="D4" s="303"/>
      <c r="E4" s="302" t="s">
        <v>50</v>
      </c>
      <c r="F4" s="302" t="s">
        <v>49</v>
      </c>
      <c r="G4" s="302" t="s">
        <v>48</v>
      </c>
      <c r="H4" s="109" t="s">
        <v>47</v>
      </c>
      <c r="I4" s="108"/>
      <c r="J4" s="302" t="s">
        <v>46</v>
      </c>
      <c r="K4" s="302" t="s">
        <v>45</v>
      </c>
      <c r="L4" s="302" t="s">
        <v>44</v>
      </c>
      <c r="M4" s="302" t="s">
        <v>43</v>
      </c>
      <c r="N4" s="298"/>
      <c r="O4" s="298" t="s">
        <v>42</v>
      </c>
      <c r="P4" s="298" t="s">
        <v>41</v>
      </c>
      <c r="Q4" s="298" t="s">
        <v>40</v>
      </c>
      <c r="R4" s="298" t="s">
        <v>39</v>
      </c>
      <c r="S4" s="298" t="s">
        <v>38</v>
      </c>
      <c r="T4" s="298" t="s">
        <v>37</v>
      </c>
      <c r="U4" s="298"/>
      <c r="V4" s="325"/>
      <c r="W4" s="327"/>
      <c r="X4" s="324" t="s">
        <v>36</v>
      </c>
      <c r="Y4" s="319" t="s">
        <v>35</v>
      </c>
      <c r="Z4" s="321" t="s">
        <v>34</v>
      </c>
      <c r="AA4" s="322" t="s">
        <v>33</v>
      </c>
    </row>
    <row r="5" spans="1:27" ht="83.25" customHeight="1">
      <c r="A5" s="300"/>
      <c r="B5" s="300"/>
      <c r="C5" s="301"/>
      <c r="D5" s="303"/>
      <c r="E5" s="302"/>
      <c r="F5" s="302"/>
      <c r="G5" s="302"/>
      <c r="H5" s="107" t="s">
        <v>32</v>
      </c>
      <c r="I5" s="107" t="s">
        <v>31</v>
      </c>
      <c r="J5" s="302"/>
      <c r="K5" s="302"/>
      <c r="L5" s="302"/>
      <c r="M5" s="302"/>
      <c r="N5" s="298"/>
      <c r="O5" s="298"/>
      <c r="P5" s="298"/>
      <c r="Q5" s="298"/>
      <c r="R5" s="298"/>
      <c r="S5" s="298"/>
      <c r="T5" s="298"/>
      <c r="U5" s="298"/>
      <c r="V5" s="325"/>
      <c r="W5" s="327"/>
      <c r="X5" s="324"/>
      <c r="Y5" s="320"/>
      <c r="Z5" s="320"/>
      <c r="AA5" s="322"/>
    </row>
    <row r="6" spans="1:27" ht="23.25" customHeight="1">
      <c r="A6" s="105">
        <v>1</v>
      </c>
      <c r="B6" s="104" t="s">
        <v>30</v>
      </c>
      <c r="C6" s="92">
        <v>34242.5</v>
      </c>
      <c r="D6" s="87">
        <v>127</v>
      </c>
      <c r="E6" s="87">
        <v>126</v>
      </c>
      <c r="F6" s="87">
        <v>2</v>
      </c>
      <c r="G6" s="87">
        <v>0</v>
      </c>
      <c r="H6" s="87">
        <v>1</v>
      </c>
      <c r="I6" s="87">
        <v>0</v>
      </c>
      <c r="J6" s="87">
        <v>41</v>
      </c>
      <c r="K6" s="87">
        <v>83</v>
      </c>
      <c r="L6" s="87">
        <v>66</v>
      </c>
      <c r="M6" s="87">
        <v>60</v>
      </c>
      <c r="N6" s="91">
        <v>8.9642695480762207</v>
      </c>
      <c r="O6" s="71">
        <v>8.8936847484850698</v>
      </c>
      <c r="P6" s="71">
        <v>5.4148407190863876</v>
      </c>
      <c r="Q6" s="90">
        <v>15.748031496062993</v>
      </c>
      <c r="R6" s="90">
        <v>7.8740157480314963</v>
      </c>
      <c r="S6" s="90">
        <v>0</v>
      </c>
      <c r="T6" s="90"/>
      <c r="U6" s="89">
        <v>7.0584799591150826E-2</v>
      </c>
      <c r="V6" s="103">
        <v>18301</v>
      </c>
      <c r="W6" s="87">
        <v>2</v>
      </c>
      <c r="X6" s="87">
        <v>4</v>
      </c>
      <c r="Y6" s="3">
        <v>11.252327746741154</v>
      </c>
      <c r="Z6" s="86">
        <v>8592</v>
      </c>
      <c r="AA6" s="85">
        <v>2</v>
      </c>
    </row>
    <row r="7" spans="1:27" ht="20.100000000000001" customHeight="1">
      <c r="A7" s="105">
        <v>2</v>
      </c>
      <c r="B7" s="104" t="s">
        <v>29</v>
      </c>
      <c r="C7" s="92">
        <v>8195</v>
      </c>
      <c r="D7" s="87">
        <v>41</v>
      </c>
      <c r="E7" s="87">
        <v>35</v>
      </c>
      <c r="F7" s="87">
        <v>2</v>
      </c>
      <c r="G7" s="87">
        <v>0</v>
      </c>
      <c r="H7" s="87">
        <v>0</v>
      </c>
      <c r="I7" s="87">
        <v>1</v>
      </c>
      <c r="J7" s="87">
        <v>12</v>
      </c>
      <c r="K7" s="87">
        <v>21</v>
      </c>
      <c r="L7" s="87">
        <v>20</v>
      </c>
      <c r="M7" s="87">
        <v>15</v>
      </c>
      <c r="N7" s="91">
        <v>12.092373398413665</v>
      </c>
      <c r="O7" s="71">
        <v>10.322757779133616</v>
      </c>
      <c r="P7" s="71">
        <v>6.5501355013550135</v>
      </c>
      <c r="Q7" s="90">
        <v>48.780487804878049</v>
      </c>
      <c r="R7" s="90">
        <v>23.80952380952381</v>
      </c>
      <c r="S7" s="90">
        <v>23.80952380952381</v>
      </c>
      <c r="T7" s="90"/>
      <c r="U7" s="89">
        <v>1.7696156192800494</v>
      </c>
      <c r="V7" s="103">
        <v>4428</v>
      </c>
      <c r="W7" s="87">
        <v>1</v>
      </c>
      <c r="X7" s="87">
        <v>3</v>
      </c>
      <c r="Y7" s="3">
        <v>30.40251572327044</v>
      </c>
      <c r="Z7" s="86">
        <v>2385</v>
      </c>
      <c r="AA7" s="85">
        <v>2</v>
      </c>
    </row>
    <row r="8" spans="1:27" ht="20.100000000000001" customHeight="1">
      <c r="A8" s="105">
        <v>3</v>
      </c>
      <c r="B8" s="104" t="s">
        <v>28</v>
      </c>
      <c r="C8" s="92">
        <v>12448.5</v>
      </c>
      <c r="D8" s="87">
        <v>63</v>
      </c>
      <c r="E8" s="87">
        <v>70</v>
      </c>
      <c r="F8" s="87">
        <v>0</v>
      </c>
      <c r="G8" s="87">
        <v>0</v>
      </c>
      <c r="H8" s="87">
        <v>0</v>
      </c>
      <c r="I8" s="87">
        <v>1</v>
      </c>
      <c r="J8" s="87">
        <v>18</v>
      </c>
      <c r="K8" s="87">
        <v>52</v>
      </c>
      <c r="L8" s="87">
        <v>43</v>
      </c>
      <c r="M8" s="87">
        <v>27</v>
      </c>
      <c r="N8" s="91">
        <v>12.232076153753464</v>
      </c>
      <c r="O8" s="71">
        <v>13.591195726392737</v>
      </c>
      <c r="P8" s="71">
        <v>7.091442542787286</v>
      </c>
      <c r="Q8" s="90">
        <v>0</v>
      </c>
      <c r="R8" s="90">
        <v>15.625</v>
      </c>
      <c r="S8" s="90">
        <v>15.625</v>
      </c>
      <c r="T8" s="90"/>
      <c r="U8" s="89">
        <v>-1.3591195726392726</v>
      </c>
      <c r="V8" s="103">
        <v>6135</v>
      </c>
      <c r="W8" s="87">
        <v>0</v>
      </c>
      <c r="X8" s="87">
        <v>0</v>
      </c>
      <c r="Y8" s="3">
        <v>0</v>
      </c>
      <c r="Z8" s="86">
        <v>3820</v>
      </c>
      <c r="AA8" s="85">
        <v>0</v>
      </c>
    </row>
    <row r="9" spans="1:27" ht="20.100000000000001" customHeight="1">
      <c r="A9" s="105">
        <v>4</v>
      </c>
      <c r="B9" s="104" t="s">
        <v>27</v>
      </c>
      <c r="C9" s="92">
        <v>13725.5</v>
      </c>
      <c r="D9" s="87">
        <v>71</v>
      </c>
      <c r="E9" s="87">
        <v>64</v>
      </c>
      <c r="F9" s="87">
        <v>0</v>
      </c>
      <c r="G9" s="87">
        <v>0</v>
      </c>
      <c r="H9" s="87">
        <v>0</v>
      </c>
      <c r="I9" s="87">
        <v>1</v>
      </c>
      <c r="J9" s="87">
        <v>21</v>
      </c>
      <c r="K9" s="87">
        <v>43</v>
      </c>
      <c r="L9" s="87">
        <v>32</v>
      </c>
      <c r="M9" s="87">
        <v>32</v>
      </c>
      <c r="N9" s="91">
        <v>12.502786783723726</v>
      </c>
      <c r="O9" s="71">
        <v>11.270117664201667</v>
      </c>
      <c r="P9" s="71">
        <v>7.358219773847491</v>
      </c>
      <c r="Q9" s="90">
        <v>0</v>
      </c>
      <c r="R9" s="90">
        <v>13.888888888888889</v>
      </c>
      <c r="S9" s="90">
        <v>13.888888888888889</v>
      </c>
      <c r="T9" s="90"/>
      <c r="U9" s="89">
        <v>1.2326691195220594</v>
      </c>
      <c r="V9" s="103">
        <v>6898</v>
      </c>
      <c r="W9" s="87">
        <v>0</v>
      </c>
      <c r="X9" s="87">
        <v>0</v>
      </c>
      <c r="Y9" s="3">
        <v>0</v>
      </c>
      <c r="Z9" s="86">
        <v>4386</v>
      </c>
      <c r="AA9" s="85">
        <v>0</v>
      </c>
    </row>
    <row r="10" spans="1:27" ht="20.100000000000001" customHeight="1">
      <c r="A10" s="105">
        <v>5</v>
      </c>
      <c r="B10" s="104" t="s">
        <v>26</v>
      </c>
      <c r="C10" s="92">
        <v>14228</v>
      </c>
      <c r="D10" s="87">
        <v>61</v>
      </c>
      <c r="E10" s="87">
        <v>72</v>
      </c>
      <c r="F10" s="87">
        <v>1</v>
      </c>
      <c r="G10" s="87">
        <v>0</v>
      </c>
      <c r="H10" s="87">
        <v>0</v>
      </c>
      <c r="I10" s="87">
        <v>0</v>
      </c>
      <c r="J10" s="87">
        <v>20</v>
      </c>
      <c r="K10" s="87">
        <v>51</v>
      </c>
      <c r="L10" s="87">
        <v>36</v>
      </c>
      <c r="M10" s="87">
        <v>36</v>
      </c>
      <c r="N10" s="91">
        <v>10.362454315434354</v>
      </c>
      <c r="O10" s="71">
        <v>12.231093618217598</v>
      </c>
      <c r="P10" s="71">
        <v>6.666666666666667</v>
      </c>
      <c r="Q10" s="90">
        <v>16.393442622950818</v>
      </c>
      <c r="R10" s="90">
        <v>0</v>
      </c>
      <c r="S10" s="90">
        <v>0</v>
      </c>
      <c r="T10" s="90"/>
      <c r="U10" s="89">
        <v>-1.8686393027832437</v>
      </c>
      <c r="V10" s="103">
        <v>7251</v>
      </c>
      <c r="W10" s="87">
        <v>0</v>
      </c>
      <c r="X10" s="87">
        <v>1</v>
      </c>
      <c r="Y10" s="3">
        <v>5.3202729473915911</v>
      </c>
      <c r="Z10" s="86">
        <v>4543</v>
      </c>
      <c r="AA10" s="85">
        <v>1</v>
      </c>
    </row>
    <row r="11" spans="1:27" ht="20.100000000000001" customHeight="1">
      <c r="A11" s="105">
        <v>6</v>
      </c>
      <c r="B11" s="104" t="s">
        <v>25</v>
      </c>
      <c r="C11" s="92">
        <v>11681.5</v>
      </c>
      <c r="D11" s="87">
        <v>82</v>
      </c>
      <c r="E11" s="87">
        <v>53</v>
      </c>
      <c r="F11" s="87">
        <v>3</v>
      </c>
      <c r="G11" s="87">
        <v>0</v>
      </c>
      <c r="H11" s="87">
        <v>0</v>
      </c>
      <c r="I11" s="87">
        <v>0</v>
      </c>
      <c r="J11" s="87">
        <v>18</v>
      </c>
      <c r="K11" s="87">
        <v>32</v>
      </c>
      <c r="L11" s="87">
        <v>30</v>
      </c>
      <c r="M11" s="87">
        <v>23</v>
      </c>
      <c r="N11" s="91">
        <v>16.966485468475796</v>
      </c>
      <c r="O11" s="71">
        <v>10.96614304669777</v>
      </c>
      <c r="P11" s="71">
        <v>7.3839103869653764</v>
      </c>
      <c r="Q11" s="90">
        <v>36.585365853658537</v>
      </c>
      <c r="R11" s="90">
        <v>0</v>
      </c>
      <c r="S11" s="90">
        <v>0</v>
      </c>
      <c r="T11" s="90"/>
      <c r="U11" s="89">
        <v>6.0003424217780257</v>
      </c>
      <c r="V11" s="103">
        <v>5892</v>
      </c>
      <c r="W11" s="87">
        <v>0</v>
      </c>
      <c r="X11" s="87">
        <v>3</v>
      </c>
      <c r="Y11" s="3">
        <v>16.588881262868906</v>
      </c>
      <c r="Z11" s="86">
        <v>4371</v>
      </c>
      <c r="AA11" s="85">
        <v>3</v>
      </c>
    </row>
    <row r="12" spans="1:27" ht="20.100000000000001" customHeight="1">
      <c r="A12" s="105">
        <v>7</v>
      </c>
      <c r="B12" s="104" t="s">
        <v>24</v>
      </c>
      <c r="C12" s="92">
        <v>19359.5</v>
      </c>
      <c r="D12" s="87">
        <v>150</v>
      </c>
      <c r="E12" s="87">
        <v>47</v>
      </c>
      <c r="F12" s="87">
        <v>0</v>
      </c>
      <c r="G12" s="87">
        <v>2</v>
      </c>
      <c r="H12" s="87">
        <v>0</v>
      </c>
      <c r="I12" s="87">
        <v>0</v>
      </c>
      <c r="J12" s="87">
        <v>14</v>
      </c>
      <c r="K12" s="87">
        <v>31</v>
      </c>
      <c r="L12" s="87">
        <v>33</v>
      </c>
      <c r="M12" s="87">
        <v>14</v>
      </c>
      <c r="N12" s="91">
        <v>18.727239856401248</v>
      </c>
      <c r="O12" s="71">
        <v>5.8678684883390586</v>
      </c>
      <c r="P12" s="71">
        <v>3.4190158633929468</v>
      </c>
      <c r="Q12" s="90">
        <v>0</v>
      </c>
      <c r="R12" s="90">
        <v>0</v>
      </c>
      <c r="S12" s="90">
        <v>0</v>
      </c>
      <c r="T12" s="90"/>
      <c r="U12" s="89">
        <v>12.859371368062188</v>
      </c>
      <c r="V12" s="106">
        <v>9897</v>
      </c>
      <c r="W12" s="87">
        <v>1</v>
      </c>
      <c r="X12" s="87">
        <v>3</v>
      </c>
      <c r="Y12" s="3">
        <v>9.4524833789597178</v>
      </c>
      <c r="Z12" s="86">
        <v>7671</v>
      </c>
      <c r="AA12" s="85">
        <v>2</v>
      </c>
    </row>
    <row r="13" spans="1:27" ht="20.100000000000001" customHeight="1">
      <c r="A13" s="105">
        <v>8</v>
      </c>
      <c r="B13" s="104" t="s">
        <v>23</v>
      </c>
      <c r="C13" s="92">
        <v>14568</v>
      </c>
      <c r="D13" s="87">
        <v>88</v>
      </c>
      <c r="E13" s="87">
        <v>60</v>
      </c>
      <c r="F13" s="87">
        <v>0</v>
      </c>
      <c r="G13" s="87">
        <v>0</v>
      </c>
      <c r="H13" s="87">
        <v>0</v>
      </c>
      <c r="I13" s="87">
        <v>1</v>
      </c>
      <c r="J13" s="87">
        <v>13</v>
      </c>
      <c r="K13" s="87">
        <v>47</v>
      </c>
      <c r="L13" s="87">
        <v>37</v>
      </c>
      <c r="M13" s="87">
        <v>23</v>
      </c>
      <c r="N13" s="91">
        <v>14.600219659527731</v>
      </c>
      <c r="O13" s="71">
        <v>9.9546952224052703</v>
      </c>
      <c r="P13" s="71">
        <v>4.2895563139931738</v>
      </c>
      <c r="Q13" s="90">
        <v>0</v>
      </c>
      <c r="R13" s="90">
        <v>11.235955056179776</v>
      </c>
      <c r="S13" s="90">
        <v>11.235955056179776</v>
      </c>
      <c r="T13" s="90"/>
      <c r="U13" s="89">
        <v>4.6455244371224609</v>
      </c>
      <c r="V13" s="103">
        <v>7325</v>
      </c>
      <c r="W13" s="87">
        <v>0</v>
      </c>
      <c r="X13" s="87">
        <v>0</v>
      </c>
      <c r="Y13" s="3">
        <v>0</v>
      </c>
      <c r="Z13" s="86">
        <v>5281</v>
      </c>
      <c r="AA13" s="85"/>
    </row>
    <row r="14" spans="1:27" ht="25.5" customHeight="1">
      <c r="A14" s="105">
        <v>9</v>
      </c>
      <c r="B14" s="104" t="s">
        <v>22</v>
      </c>
      <c r="C14" s="92">
        <v>16144.5</v>
      </c>
      <c r="D14" s="87">
        <v>96</v>
      </c>
      <c r="E14" s="87">
        <v>97</v>
      </c>
      <c r="F14" s="87">
        <v>0</v>
      </c>
      <c r="G14" s="87">
        <v>1</v>
      </c>
      <c r="H14" s="87">
        <v>0</v>
      </c>
      <c r="I14" s="87">
        <v>1</v>
      </c>
      <c r="J14" s="87">
        <v>25</v>
      </c>
      <c r="K14" s="87">
        <v>71</v>
      </c>
      <c r="L14" s="87">
        <v>54</v>
      </c>
      <c r="M14" s="87">
        <v>43</v>
      </c>
      <c r="N14" s="91">
        <v>14.372201059184242</v>
      </c>
      <c r="O14" s="71">
        <v>14.521911486884077</v>
      </c>
      <c r="P14" s="71">
        <v>7.0913038375777484</v>
      </c>
      <c r="Q14" s="90">
        <v>0</v>
      </c>
      <c r="R14" s="90">
        <v>10.309278350515465</v>
      </c>
      <c r="S14" s="90">
        <v>10.309278350515465</v>
      </c>
      <c r="T14" s="90"/>
      <c r="U14" s="89">
        <v>-0.14971042769983534</v>
      </c>
      <c r="V14" s="103">
        <v>8521</v>
      </c>
      <c r="W14" s="87">
        <v>1</v>
      </c>
      <c r="X14" s="87">
        <v>2</v>
      </c>
      <c r="Y14" s="3">
        <v>9.1848755462663867</v>
      </c>
      <c r="Z14" s="86">
        <v>5263</v>
      </c>
      <c r="AA14" s="85">
        <v>1</v>
      </c>
    </row>
    <row r="15" spans="1:27" ht="25.5" customHeight="1">
      <c r="A15" s="94">
        <v>10</v>
      </c>
      <c r="B15" s="93" t="s">
        <v>21</v>
      </c>
      <c r="C15" s="92">
        <v>10510.5</v>
      </c>
      <c r="D15" s="87">
        <v>61</v>
      </c>
      <c r="E15" s="87">
        <v>50</v>
      </c>
      <c r="F15" s="87">
        <v>0</v>
      </c>
      <c r="G15" s="87">
        <v>0</v>
      </c>
      <c r="H15" s="87">
        <v>0</v>
      </c>
      <c r="I15" s="87">
        <v>0</v>
      </c>
      <c r="J15" s="87">
        <v>14</v>
      </c>
      <c r="K15" s="87">
        <v>36</v>
      </c>
      <c r="L15" s="87">
        <v>29</v>
      </c>
      <c r="M15" s="87">
        <v>21</v>
      </c>
      <c r="N15" s="91">
        <v>14.027591456162883</v>
      </c>
      <c r="O15" s="71">
        <v>11.498025783740069</v>
      </c>
      <c r="P15" s="71">
        <v>6.4588661958389002</v>
      </c>
      <c r="Q15" s="90">
        <v>0</v>
      </c>
      <c r="R15" s="90">
        <v>0</v>
      </c>
      <c r="S15" s="90">
        <v>0</v>
      </c>
      <c r="T15" s="90"/>
      <c r="U15" s="89">
        <v>2.5295656724228142</v>
      </c>
      <c r="V15" s="103">
        <v>5239</v>
      </c>
      <c r="W15" s="87">
        <v>2</v>
      </c>
      <c r="X15" s="87">
        <v>2</v>
      </c>
      <c r="Y15" s="3">
        <v>15.745928338762214</v>
      </c>
      <c r="Z15" s="86">
        <v>3070</v>
      </c>
      <c r="AA15" s="85"/>
    </row>
    <row r="16" spans="1:27" ht="35.25" customHeight="1">
      <c r="A16" s="102"/>
      <c r="B16" s="101" t="s">
        <v>20</v>
      </c>
      <c r="C16" s="95">
        <v>155103.5</v>
      </c>
      <c r="D16" s="95">
        <v>840</v>
      </c>
      <c r="E16" s="95">
        <v>674</v>
      </c>
      <c r="F16" s="95">
        <v>8</v>
      </c>
      <c r="G16" s="95">
        <v>3</v>
      </c>
      <c r="H16" s="95">
        <v>1</v>
      </c>
      <c r="I16" s="95">
        <v>5</v>
      </c>
      <c r="J16" s="95">
        <v>196</v>
      </c>
      <c r="K16" s="95">
        <v>467</v>
      </c>
      <c r="L16" s="95">
        <v>380</v>
      </c>
      <c r="M16" s="95">
        <v>294</v>
      </c>
      <c r="N16" s="100">
        <v>13.089840010057801</v>
      </c>
      <c r="O16" s="99">
        <v>10.503038293784472</v>
      </c>
      <c r="P16" s="99">
        <v>5.9300261619537586</v>
      </c>
      <c r="Q16" s="98">
        <v>9.5238095238095237</v>
      </c>
      <c r="R16" s="98">
        <v>7.1005917159763312</v>
      </c>
      <c r="S16" s="98">
        <v>5.9171597633136095</v>
      </c>
      <c r="T16" s="98"/>
      <c r="U16" s="97">
        <v>2.5868017162733281</v>
      </c>
      <c r="V16" s="78">
        <v>79887</v>
      </c>
      <c r="W16" s="95">
        <v>7</v>
      </c>
      <c r="X16" s="95">
        <v>18</v>
      </c>
      <c r="Y16" s="77">
        <v>8.8100927463448215</v>
      </c>
      <c r="Z16" s="96">
        <v>49382</v>
      </c>
      <c r="AA16" s="95">
        <v>11</v>
      </c>
    </row>
    <row r="17" spans="1:30" ht="24" customHeight="1">
      <c r="A17" s="94">
        <v>11</v>
      </c>
      <c r="B17" s="93" t="s">
        <v>19</v>
      </c>
      <c r="C17" s="92">
        <v>63920.5</v>
      </c>
      <c r="D17" s="87">
        <v>417</v>
      </c>
      <c r="E17" s="87">
        <v>267</v>
      </c>
      <c r="F17" s="87">
        <v>1</v>
      </c>
      <c r="G17" s="87">
        <v>1</v>
      </c>
      <c r="H17" s="87">
        <v>0</v>
      </c>
      <c r="I17" s="87">
        <v>4</v>
      </c>
      <c r="J17" s="87">
        <v>47</v>
      </c>
      <c r="K17" s="87">
        <v>218</v>
      </c>
      <c r="L17" s="87">
        <v>121</v>
      </c>
      <c r="M17" s="87">
        <v>146</v>
      </c>
      <c r="N17" s="91">
        <v>15.767852253971729</v>
      </c>
      <c r="O17" s="71">
        <v>10.0959629539819</v>
      </c>
      <c r="P17" s="71">
        <v>3.0705751973186288</v>
      </c>
      <c r="Q17" s="90">
        <v>2.3980815347721824</v>
      </c>
      <c r="R17" s="90">
        <v>9.5011876484560567</v>
      </c>
      <c r="S17" s="90">
        <v>9.5011876484560567</v>
      </c>
      <c r="T17" s="90"/>
      <c r="U17" s="89">
        <v>5.6718892999898287</v>
      </c>
      <c r="V17" s="88">
        <v>36996</v>
      </c>
      <c r="W17" s="87">
        <v>0</v>
      </c>
      <c r="X17" s="87">
        <v>2</v>
      </c>
      <c r="Y17" s="3">
        <v>2.7347816248019909</v>
      </c>
      <c r="Z17" s="86">
        <v>17676</v>
      </c>
      <c r="AA17" s="85">
        <v>1</v>
      </c>
    </row>
    <row r="18" spans="1:30" ht="35.25" customHeight="1">
      <c r="A18" s="323" t="s">
        <v>18</v>
      </c>
      <c r="B18" s="323"/>
      <c r="C18" s="84">
        <v>219024</v>
      </c>
      <c r="D18" s="83">
        <v>1257</v>
      </c>
      <c r="E18" s="83">
        <v>941</v>
      </c>
      <c r="F18" s="75">
        <v>9</v>
      </c>
      <c r="G18" s="75">
        <v>4</v>
      </c>
      <c r="H18" s="75">
        <v>1</v>
      </c>
      <c r="I18" s="75">
        <v>9</v>
      </c>
      <c r="J18" s="75">
        <v>243</v>
      </c>
      <c r="K18" s="75">
        <v>685</v>
      </c>
      <c r="L18" s="75">
        <v>501</v>
      </c>
      <c r="M18" s="82">
        <v>440</v>
      </c>
      <c r="N18" s="81">
        <v>13.871397655051501</v>
      </c>
      <c r="O18" s="81">
        <v>10.384236430710789</v>
      </c>
      <c r="P18" s="81">
        <v>5.0249480249480252</v>
      </c>
      <c r="Q18" s="80">
        <v>7.1599045346062056</v>
      </c>
      <c r="R18" s="80">
        <v>7.8988941548183256</v>
      </c>
      <c r="S18" s="80">
        <v>7.109004739336493</v>
      </c>
      <c r="T18" s="80"/>
      <c r="U18" s="79">
        <v>3.4871612243407117</v>
      </c>
      <c r="V18" s="78">
        <v>116883</v>
      </c>
      <c r="W18" s="75">
        <v>7</v>
      </c>
      <c r="X18" s="75">
        <v>20</v>
      </c>
      <c r="Y18" s="77">
        <v>7.2086850189388283</v>
      </c>
      <c r="Z18" s="76">
        <v>67058</v>
      </c>
      <c r="AA18" s="75">
        <v>12</v>
      </c>
    </row>
    <row r="19" spans="1:30" s="60" customFormat="1" ht="35.25" customHeight="1">
      <c r="A19" s="74" t="s">
        <v>17</v>
      </c>
      <c r="B19" s="73"/>
      <c r="C19" s="72">
        <v>218264</v>
      </c>
      <c r="D19" s="63">
        <v>1380</v>
      </c>
      <c r="E19" s="63">
        <v>930</v>
      </c>
      <c r="F19" s="63">
        <v>11</v>
      </c>
      <c r="G19" s="63">
        <v>4</v>
      </c>
      <c r="H19" s="63">
        <v>5</v>
      </c>
      <c r="I19" s="63">
        <v>8</v>
      </c>
      <c r="J19" s="63">
        <v>250</v>
      </c>
      <c r="K19" s="63">
        <v>665</v>
      </c>
      <c r="L19" s="63">
        <v>504</v>
      </c>
      <c r="M19" s="63">
        <v>426</v>
      </c>
      <c r="N19" s="71">
        <v>15.281768867060073</v>
      </c>
      <c r="O19" s="71">
        <v>10.298583366931787</v>
      </c>
      <c r="P19" s="70">
        <v>5.1696996141440579</v>
      </c>
      <c r="Q19" s="69">
        <v>7.7</v>
      </c>
      <c r="R19" s="68">
        <v>9.3659942363112396</v>
      </c>
      <c r="S19" s="67">
        <v>5.7636887608069163</v>
      </c>
      <c r="T19" s="66"/>
      <c r="U19" s="65">
        <v>4.9831855001282861</v>
      </c>
      <c r="V19" s="64">
        <v>116883</v>
      </c>
      <c r="W19" s="63">
        <v>2</v>
      </c>
      <c r="X19" s="63">
        <v>17</v>
      </c>
      <c r="Y19" s="38">
        <v>6.1847492323439095</v>
      </c>
      <c r="Z19" s="62">
        <v>66436</v>
      </c>
      <c r="AA19" s="61">
        <v>12</v>
      </c>
    </row>
    <row r="20" spans="1:30" ht="32.25" customHeight="1">
      <c r="A20" s="318" t="s">
        <v>16</v>
      </c>
      <c r="B20" s="318"/>
      <c r="C20" s="318"/>
      <c r="D20" s="58">
        <v>-123</v>
      </c>
      <c r="E20" s="58">
        <v>11</v>
      </c>
      <c r="F20" s="58">
        <v>-2</v>
      </c>
      <c r="G20" s="58">
        <v>0</v>
      </c>
      <c r="H20" s="58">
        <v>-4</v>
      </c>
      <c r="I20" s="58">
        <v>1</v>
      </c>
      <c r="J20" s="58">
        <v>-7</v>
      </c>
      <c r="K20" s="58">
        <v>20</v>
      </c>
      <c r="L20" s="58">
        <v>-3</v>
      </c>
      <c r="M20" s="58">
        <v>14</v>
      </c>
      <c r="N20" s="59">
        <v>-9.2291096945500417E-2</v>
      </c>
      <c r="O20" s="59">
        <v>8.3169753282796854E-3</v>
      </c>
      <c r="P20" s="59">
        <v>-2.7999999999999803E-2</v>
      </c>
      <c r="Q20" s="59">
        <v>-7.0142268232960325E-2</v>
      </c>
      <c r="R20" s="59">
        <v>-0.15664114716247424</v>
      </c>
      <c r="S20" s="59">
        <v>0.23341232227488162</v>
      </c>
      <c r="T20" s="59"/>
      <c r="U20" s="59">
        <v>-0.30021444631131255</v>
      </c>
      <c r="V20" s="58">
        <v>-599</v>
      </c>
      <c r="W20" s="58">
        <v>5</v>
      </c>
      <c r="X20" s="58">
        <v>3</v>
      </c>
      <c r="Y20" s="59">
        <v>0.1655581735214291</v>
      </c>
      <c r="Z20" s="58">
        <v>622</v>
      </c>
      <c r="AA20" s="58">
        <v>0</v>
      </c>
    </row>
    <row r="21" spans="1:30" s="28" customFormat="1" ht="35.25" customHeight="1">
      <c r="A21" s="313" t="s">
        <v>15</v>
      </c>
      <c r="B21" s="314"/>
      <c r="C21" s="57">
        <v>217250.5</v>
      </c>
      <c r="D21" s="50">
        <v>1394</v>
      </c>
      <c r="E21" s="50">
        <v>907</v>
      </c>
      <c r="F21" s="50">
        <v>14</v>
      </c>
      <c r="G21" s="50">
        <v>6</v>
      </c>
      <c r="H21" s="50">
        <v>3</v>
      </c>
      <c r="I21" s="50">
        <v>6</v>
      </c>
      <c r="J21" s="56">
        <v>234</v>
      </c>
      <c r="K21" s="56">
        <v>653</v>
      </c>
      <c r="L21" s="56">
        <v>437</v>
      </c>
      <c r="M21" s="56">
        <v>470</v>
      </c>
      <c r="N21" s="55">
        <v>15.508815860032541</v>
      </c>
      <c r="O21" s="55">
        <v>10.090743174354028</v>
      </c>
      <c r="P21" s="53">
        <v>4.8141672766891945</v>
      </c>
      <c r="Q21" s="53">
        <v>8.9</v>
      </c>
      <c r="R21" s="53">
        <v>6.4285714285714288</v>
      </c>
      <c r="S21" s="54">
        <v>4.2857142857142856</v>
      </c>
      <c r="T21" s="53"/>
      <c r="U21" s="52">
        <v>5.4180726856785135</v>
      </c>
      <c r="V21" s="51">
        <v>117482</v>
      </c>
      <c r="W21" s="50">
        <v>3</v>
      </c>
      <c r="X21" s="49">
        <v>23</v>
      </c>
      <c r="Y21" s="48">
        <v>8.507958371594734</v>
      </c>
      <c r="Z21" s="47">
        <v>65340</v>
      </c>
      <c r="AA21" s="46">
        <v>17</v>
      </c>
    </row>
    <row r="22" spans="1:30" ht="25.5" customHeight="1">
      <c r="A22" s="304" t="s">
        <v>14</v>
      </c>
      <c r="B22" s="304"/>
      <c r="C22" s="45">
        <v>215507.5</v>
      </c>
      <c r="D22" s="44">
        <v>1605</v>
      </c>
      <c r="E22" s="44">
        <v>912</v>
      </c>
      <c r="F22" s="44">
        <v>15</v>
      </c>
      <c r="G22" s="44">
        <v>5</v>
      </c>
      <c r="H22" s="44">
        <v>3</v>
      </c>
      <c r="I22" s="44">
        <v>11</v>
      </c>
      <c r="J22" s="43">
        <v>267</v>
      </c>
      <c r="K22" s="43">
        <v>625</v>
      </c>
      <c r="L22" s="43">
        <v>443</v>
      </c>
      <c r="M22" s="43">
        <v>469</v>
      </c>
      <c r="N22" s="42">
        <v>17.933668201802721</v>
      </c>
      <c r="O22" s="42">
        <v>10.190346043641172</v>
      </c>
      <c r="P22" s="42">
        <v>5.4142890827634984</v>
      </c>
      <c r="Q22" s="42">
        <v>9</v>
      </c>
      <c r="R22" s="42">
        <v>8.6633663366336648</v>
      </c>
      <c r="S22" s="42">
        <v>6.8069306930693072</v>
      </c>
      <c r="T22" s="42"/>
      <c r="U22" s="42">
        <v>7.7433221581615488</v>
      </c>
      <c r="V22" s="41">
        <v>118748</v>
      </c>
      <c r="W22" s="40">
        <v>4</v>
      </c>
      <c r="X22" s="39">
        <v>24</v>
      </c>
      <c r="Y22" s="38">
        <v>9.0187265917602986</v>
      </c>
      <c r="Z22" s="37">
        <v>64080</v>
      </c>
      <c r="AA22" s="36">
        <v>16</v>
      </c>
    </row>
    <row r="23" spans="1:30" ht="18.75" customHeight="1" thickBot="1">
      <c r="A23" s="35"/>
      <c r="B23" s="35"/>
      <c r="C23" s="34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2"/>
      <c r="O23" s="32"/>
      <c r="P23" s="32"/>
      <c r="Q23" s="32"/>
      <c r="R23" s="32"/>
      <c r="S23" s="32"/>
      <c r="T23" s="32"/>
      <c r="U23" s="32"/>
      <c r="V23" s="31"/>
      <c r="W23" s="30"/>
      <c r="X23" s="30"/>
      <c r="Y23" s="29"/>
      <c r="Z23" s="28"/>
      <c r="AA23" s="27"/>
      <c r="AB23" s="26"/>
      <c r="AC23" s="19"/>
      <c r="AD23" s="19"/>
    </row>
    <row r="24" spans="1:30" ht="60.75" customHeight="1" thickBot="1">
      <c r="A24" s="14" t="s">
        <v>13</v>
      </c>
      <c r="N24" s="25"/>
      <c r="P24" s="305" t="s">
        <v>12</v>
      </c>
      <c r="Q24" s="306"/>
      <c r="R24" s="306"/>
      <c r="S24" s="306"/>
      <c r="T24" s="306"/>
      <c r="U24" s="306"/>
      <c r="V24" s="306"/>
      <c r="W24" s="306"/>
      <c r="X24" s="306"/>
      <c r="Y24" s="306"/>
      <c r="Z24" s="307"/>
      <c r="AB24" s="24"/>
      <c r="AC24" s="19"/>
      <c r="AD24" s="19"/>
    </row>
    <row r="25" spans="1:30" ht="35.25" customHeight="1">
      <c r="V25" s="23" t="s">
        <v>11</v>
      </c>
      <c r="W25" s="22" t="s">
        <v>10</v>
      </c>
      <c r="X25" s="21" t="s">
        <v>9</v>
      </c>
      <c r="Y25" s="20" t="s">
        <v>8</v>
      </c>
      <c r="AB25" s="19"/>
      <c r="AC25" s="19"/>
      <c r="AD25" s="19"/>
    </row>
    <row r="26" spans="1:30" ht="18.75" customHeight="1">
      <c r="P26" s="308" t="s">
        <v>7</v>
      </c>
      <c r="Q26" s="309"/>
      <c r="R26" s="309"/>
      <c r="S26" s="309"/>
      <c r="T26" s="309"/>
      <c r="U26" s="310"/>
      <c r="V26" s="8">
        <v>5.3683581069536981</v>
      </c>
      <c r="W26" s="18">
        <v>19.839352720450279</v>
      </c>
      <c r="X26" s="9">
        <v>7.2086850189388283</v>
      </c>
      <c r="Y26" s="8">
        <v>13.725805688325208</v>
      </c>
    </row>
    <row r="27" spans="1:30" ht="22.5" customHeight="1">
      <c r="P27" s="315" t="s">
        <v>6</v>
      </c>
      <c r="Q27" s="316"/>
      <c r="R27" s="316"/>
      <c r="S27" s="316"/>
      <c r="T27" s="316"/>
      <c r="U27" s="317"/>
      <c r="V27" s="15">
        <v>6.2033741701457803</v>
      </c>
      <c r="W27" s="17">
        <v>6.0485485485485482</v>
      </c>
      <c r="X27" s="16">
        <v>6.1847492323439095</v>
      </c>
      <c r="Y27" s="15">
        <v>13.725805688325208</v>
      </c>
    </row>
    <row r="28" spans="1:30" ht="19.5" customHeight="1">
      <c r="A28" s="14"/>
      <c r="P28" s="293" t="s">
        <v>5</v>
      </c>
      <c r="Q28" s="294"/>
      <c r="R28" s="294"/>
      <c r="S28" s="294"/>
      <c r="T28" s="294"/>
      <c r="U28" s="294"/>
      <c r="V28" s="13">
        <v>-0.13460675437097791</v>
      </c>
      <c r="W28" s="13">
        <v>2.2800187617260788</v>
      </c>
      <c r="X28" s="13">
        <v>0.1655581735214291</v>
      </c>
      <c r="Y28" s="13">
        <v>0</v>
      </c>
    </row>
    <row r="29" spans="1:30" ht="22.5" customHeight="1">
      <c r="P29" s="293" t="s">
        <v>4</v>
      </c>
      <c r="Q29" s="294"/>
      <c r="R29" s="294"/>
      <c r="S29" s="294"/>
      <c r="T29" s="294"/>
      <c r="U29" s="294"/>
      <c r="V29" s="12">
        <v>58530</v>
      </c>
      <c r="W29" s="12">
        <v>8528</v>
      </c>
      <c r="X29" s="11">
        <v>67058</v>
      </c>
      <c r="Y29" s="10">
        <v>21131</v>
      </c>
    </row>
    <row r="30" spans="1:30" ht="25.5" customHeight="1">
      <c r="P30" s="311" t="s">
        <v>3</v>
      </c>
      <c r="Q30" s="296"/>
      <c r="R30" s="296"/>
      <c r="S30" s="296"/>
      <c r="T30" s="296"/>
      <c r="U30" s="297"/>
      <c r="V30" s="8">
        <v>8.3987768434220573</v>
      </c>
      <c r="W30" s="8">
        <v>9.3152620760534415</v>
      </c>
      <c r="X30" s="9">
        <v>8.507958371594734</v>
      </c>
      <c r="Y30" s="8">
        <v>18.698065984072809</v>
      </c>
    </row>
    <row r="31" spans="1:30" ht="22.5" customHeight="1">
      <c r="P31" s="295" t="s">
        <v>2</v>
      </c>
      <c r="Q31" s="296"/>
      <c r="R31" s="296"/>
      <c r="S31" s="296"/>
      <c r="T31" s="296"/>
      <c r="U31" s="297"/>
      <c r="V31" s="7">
        <v>8.5</v>
      </c>
      <c r="W31" s="7">
        <v>12.7</v>
      </c>
      <c r="X31" s="6">
        <v>9</v>
      </c>
      <c r="Y31" s="5">
        <v>17.399999999999999</v>
      </c>
    </row>
    <row r="32" spans="1:30" ht="21" customHeight="1">
      <c r="P32" s="295" t="s">
        <v>1</v>
      </c>
      <c r="Q32" s="296"/>
      <c r="R32" s="296"/>
      <c r="S32" s="296"/>
      <c r="T32" s="296"/>
      <c r="U32" s="297"/>
      <c r="V32" s="4">
        <v>10.6</v>
      </c>
      <c r="W32" s="3">
        <v>9.4</v>
      </c>
      <c r="X32" s="2">
        <v>10.5</v>
      </c>
      <c r="Y32" s="1" t="s">
        <v>0</v>
      </c>
    </row>
  </sheetData>
  <sheetProtection selectLockedCells="1" selectUnlockedCells="1"/>
  <mergeCells count="41">
    <mergeCell ref="Y4:Y5"/>
    <mergeCell ref="Z4:Z5"/>
    <mergeCell ref="AA4:AA5"/>
    <mergeCell ref="A18:B18"/>
    <mergeCell ref="X4:X5"/>
    <mergeCell ref="V3:V5"/>
    <mergeCell ref="W3:W5"/>
    <mergeCell ref="O4:O5"/>
    <mergeCell ref="A22:B22"/>
    <mergeCell ref="P24:Z24"/>
    <mergeCell ref="P26:U26"/>
    <mergeCell ref="P30:U30"/>
    <mergeCell ref="E3:M3"/>
    <mergeCell ref="L4:L5"/>
    <mergeCell ref="T4:T5"/>
    <mergeCell ref="M4:M5"/>
    <mergeCell ref="A21:B21"/>
    <mergeCell ref="P27:U27"/>
    <mergeCell ref="A20:C20"/>
    <mergeCell ref="P4:P5"/>
    <mergeCell ref="Q4:Q5"/>
    <mergeCell ref="E4:E5"/>
    <mergeCell ref="F4:F5"/>
    <mergeCell ref="N3:N5"/>
    <mergeCell ref="A1:U1"/>
    <mergeCell ref="A2:U2"/>
    <mergeCell ref="A3:A5"/>
    <mergeCell ref="B3:B5"/>
    <mergeCell ref="C3:C5"/>
    <mergeCell ref="G4:G5"/>
    <mergeCell ref="J4:J5"/>
    <mergeCell ref="K4:K5"/>
    <mergeCell ref="D3:D5"/>
    <mergeCell ref="O3:T3"/>
    <mergeCell ref="P28:U28"/>
    <mergeCell ref="P31:U31"/>
    <mergeCell ref="P32:U32"/>
    <mergeCell ref="U3:U5"/>
    <mergeCell ref="R4:R5"/>
    <mergeCell ref="S4:S5"/>
    <mergeCell ref="P29:U29"/>
  </mergeCells>
  <dataValidations count="1">
    <dataValidation operator="equal" allowBlank="1" showErrorMessage="1" sqref="AA4:AA5 AB24 V22 V6:V17 Q19:S19 Q6:T18 Y26:Y27 Y30 W29:X29 W31:X31">
      <formula1>0</formula1>
      <formula2>0</formula2>
    </dataValidation>
  </dataValidations>
  <pageMargins left="0.59027777777777779" right="0" top="0.19652777777777777" bottom="0.19652777777777777" header="0.51180555555555551" footer="0.51180555555555551"/>
  <pageSetup paperSize="9" scale="64" firstPageNumber="0" orientation="landscape" horizontalDpi="300" verticalDpi="300" r:id="rId1"/>
  <headerFooter alignWithMargins="0"/>
  <colBreaks count="1" manualBreakCount="1"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Zeros="0" workbookViewId="0">
      <selection activeCell="C2" sqref="C1:C65536"/>
    </sheetView>
  </sheetViews>
  <sheetFormatPr defaultRowHeight="12.75"/>
  <cols>
    <col min="1" max="1" width="6" customWidth="1"/>
    <col min="2" max="2" width="16.140625" customWidth="1"/>
    <col min="3" max="3" width="9.140625" style="27"/>
    <col min="5" max="22" width="6.5703125" customWidth="1"/>
  </cols>
  <sheetData>
    <row r="1" spans="1:22" ht="27">
      <c r="A1" s="342" t="s">
        <v>111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111"/>
      <c r="V1" s="111"/>
    </row>
    <row r="2" spans="1:22" ht="21" thickBot="1">
      <c r="A2" s="112"/>
      <c r="B2" s="112"/>
      <c r="C2" s="279"/>
      <c r="D2" s="11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4"/>
      <c r="V2" s="115"/>
    </row>
    <row r="3" spans="1:22" ht="165.75">
      <c r="A3" s="343" t="s">
        <v>64</v>
      </c>
      <c r="B3" s="345" t="s">
        <v>65</v>
      </c>
      <c r="C3" s="347" t="s">
        <v>59</v>
      </c>
      <c r="D3" s="349" t="s">
        <v>66</v>
      </c>
      <c r="E3" s="116" t="s">
        <v>67</v>
      </c>
      <c r="F3" s="117" t="s">
        <v>68</v>
      </c>
      <c r="G3" s="117" t="s">
        <v>69</v>
      </c>
      <c r="H3" s="117" t="s">
        <v>70</v>
      </c>
      <c r="I3" s="117" t="s">
        <v>71</v>
      </c>
      <c r="J3" s="117" t="s">
        <v>72</v>
      </c>
      <c r="K3" s="117" t="s">
        <v>73</v>
      </c>
      <c r="L3" s="117" t="s">
        <v>74</v>
      </c>
      <c r="M3" s="117" t="s">
        <v>75</v>
      </c>
      <c r="N3" s="117" t="s">
        <v>76</v>
      </c>
      <c r="O3" s="117" t="s">
        <v>77</v>
      </c>
      <c r="P3" s="117" t="s">
        <v>78</v>
      </c>
      <c r="Q3" s="117" t="s">
        <v>79</v>
      </c>
      <c r="R3" s="117" t="s">
        <v>80</v>
      </c>
      <c r="S3" s="117" t="s">
        <v>81</v>
      </c>
      <c r="T3" s="117" t="s">
        <v>82</v>
      </c>
      <c r="U3" s="118" t="s">
        <v>83</v>
      </c>
      <c r="V3" s="119" t="s">
        <v>84</v>
      </c>
    </row>
    <row r="4" spans="1:22" ht="25.5">
      <c r="A4" s="344"/>
      <c r="B4" s="346"/>
      <c r="C4" s="348"/>
      <c r="D4" s="350"/>
      <c r="E4" s="120" t="s">
        <v>85</v>
      </c>
      <c r="F4" s="121" t="s">
        <v>86</v>
      </c>
      <c r="G4" s="121" t="s">
        <v>87</v>
      </c>
      <c r="H4" s="121" t="s">
        <v>88</v>
      </c>
      <c r="I4" s="121" t="s">
        <v>89</v>
      </c>
      <c r="J4" s="121" t="s">
        <v>90</v>
      </c>
      <c r="K4" s="122" t="s">
        <v>91</v>
      </c>
      <c r="L4" s="121" t="s">
        <v>92</v>
      </c>
      <c r="M4" s="121" t="s">
        <v>93</v>
      </c>
      <c r="N4" s="121" t="s">
        <v>94</v>
      </c>
      <c r="O4" s="121" t="s">
        <v>95</v>
      </c>
      <c r="P4" s="121" t="s">
        <v>96</v>
      </c>
      <c r="Q4" s="121" t="s">
        <v>97</v>
      </c>
      <c r="R4" s="121" t="s">
        <v>98</v>
      </c>
      <c r="S4" s="121" t="s">
        <v>99</v>
      </c>
      <c r="T4" s="121" t="s">
        <v>100</v>
      </c>
      <c r="U4" s="123" t="s">
        <v>101</v>
      </c>
      <c r="V4" s="121" t="s">
        <v>102</v>
      </c>
    </row>
    <row r="5" spans="1:22" ht="15.75">
      <c r="A5" s="124">
        <v>1</v>
      </c>
      <c r="B5" s="125" t="s">
        <v>30</v>
      </c>
      <c r="C5" s="280">
        <v>34242.5</v>
      </c>
      <c r="D5" s="126">
        <v>126</v>
      </c>
      <c r="E5" s="270">
        <v>4</v>
      </c>
      <c r="F5" s="270">
        <v>25</v>
      </c>
      <c r="G5" s="270">
        <v>0</v>
      </c>
      <c r="H5" s="270">
        <v>2</v>
      </c>
      <c r="I5" s="270">
        <v>0</v>
      </c>
      <c r="J5" s="270">
        <v>2</v>
      </c>
      <c r="K5" s="270">
        <v>61</v>
      </c>
      <c r="L5" s="270">
        <v>5</v>
      </c>
      <c r="M5" s="270">
        <v>8</v>
      </c>
      <c r="N5" s="270">
        <v>0</v>
      </c>
      <c r="O5" s="270">
        <v>1</v>
      </c>
      <c r="P5" s="270">
        <v>1</v>
      </c>
      <c r="Q5" s="270">
        <v>0</v>
      </c>
      <c r="R5" s="270">
        <v>2</v>
      </c>
      <c r="S5" s="270">
        <v>0</v>
      </c>
      <c r="T5" s="270">
        <v>7</v>
      </c>
      <c r="U5" s="270">
        <v>8</v>
      </c>
      <c r="V5" s="270">
        <v>1</v>
      </c>
    </row>
    <row r="6" spans="1:22" ht="15.75">
      <c r="A6" s="124">
        <v>2</v>
      </c>
      <c r="B6" s="125" t="s">
        <v>29</v>
      </c>
      <c r="C6" s="280">
        <v>8195</v>
      </c>
      <c r="D6" s="126">
        <v>35</v>
      </c>
      <c r="E6" s="270">
        <v>0</v>
      </c>
      <c r="F6" s="270">
        <v>6</v>
      </c>
      <c r="G6" s="270">
        <v>0</v>
      </c>
      <c r="H6" s="270">
        <v>0</v>
      </c>
      <c r="I6" s="270">
        <v>0</v>
      </c>
      <c r="J6" s="270">
        <v>0</v>
      </c>
      <c r="K6" s="270">
        <v>16</v>
      </c>
      <c r="L6" s="270">
        <v>2</v>
      </c>
      <c r="M6" s="270">
        <v>1</v>
      </c>
      <c r="N6" s="270">
        <v>0</v>
      </c>
      <c r="O6" s="270">
        <v>0</v>
      </c>
      <c r="P6" s="270">
        <v>0</v>
      </c>
      <c r="Q6" s="270">
        <v>0</v>
      </c>
      <c r="R6" s="270">
        <v>2</v>
      </c>
      <c r="S6" s="270">
        <v>0</v>
      </c>
      <c r="T6" s="270">
        <v>2</v>
      </c>
      <c r="U6" s="270">
        <v>6</v>
      </c>
      <c r="V6" s="270">
        <v>0</v>
      </c>
    </row>
    <row r="7" spans="1:22" ht="15.75">
      <c r="A7" s="124">
        <v>3</v>
      </c>
      <c r="B7" s="125" t="s">
        <v>28</v>
      </c>
      <c r="C7" s="280">
        <v>12448.5</v>
      </c>
      <c r="D7" s="126">
        <v>70</v>
      </c>
      <c r="E7" s="270">
        <v>1</v>
      </c>
      <c r="F7" s="270">
        <v>10</v>
      </c>
      <c r="G7" s="270">
        <v>0</v>
      </c>
      <c r="H7" s="270">
        <v>1</v>
      </c>
      <c r="I7" s="270">
        <v>0</v>
      </c>
      <c r="J7" s="270">
        <v>4</v>
      </c>
      <c r="K7" s="270">
        <v>34</v>
      </c>
      <c r="L7" s="270">
        <v>2</v>
      </c>
      <c r="M7" s="270">
        <v>3</v>
      </c>
      <c r="N7" s="270">
        <v>0</v>
      </c>
      <c r="O7" s="270">
        <v>0</v>
      </c>
      <c r="P7" s="270">
        <v>3</v>
      </c>
      <c r="Q7" s="270">
        <v>0</v>
      </c>
      <c r="R7" s="270">
        <v>0</v>
      </c>
      <c r="S7" s="270">
        <v>0</v>
      </c>
      <c r="T7" s="270">
        <v>8</v>
      </c>
      <c r="U7" s="270">
        <v>4</v>
      </c>
      <c r="V7" s="270">
        <v>0</v>
      </c>
    </row>
    <row r="8" spans="1:22" ht="15.75">
      <c r="A8" s="124">
        <v>4</v>
      </c>
      <c r="B8" s="125" t="s">
        <v>27</v>
      </c>
      <c r="C8" s="280">
        <v>13725.5</v>
      </c>
      <c r="D8" s="126">
        <v>64</v>
      </c>
      <c r="E8" s="270">
        <v>0</v>
      </c>
      <c r="F8" s="270">
        <v>12</v>
      </c>
      <c r="G8" s="270">
        <v>0</v>
      </c>
      <c r="H8" s="270">
        <v>0</v>
      </c>
      <c r="I8" s="270">
        <v>0</v>
      </c>
      <c r="J8" s="270">
        <v>8</v>
      </c>
      <c r="K8" s="270">
        <v>20</v>
      </c>
      <c r="L8" s="270">
        <v>1</v>
      </c>
      <c r="M8" s="270">
        <v>4</v>
      </c>
      <c r="N8" s="270">
        <v>0</v>
      </c>
      <c r="O8" s="270">
        <v>0</v>
      </c>
      <c r="P8" s="270">
        <v>2</v>
      </c>
      <c r="Q8" s="270">
        <v>0</v>
      </c>
      <c r="R8" s="270">
        <v>0</v>
      </c>
      <c r="S8" s="270">
        <v>0</v>
      </c>
      <c r="T8" s="270">
        <v>8</v>
      </c>
      <c r="U8" s="270">
        <v>9</v>
      </c>
      <c r="V8" s="270">
        <v>0</v>
      </c>
    </row>
    <row r="9" spans="1:22" ht="15.75">
      <c r="A9" s="124">
        <v>5</v>
      </c>
      <c r="B9" s="125" t="s">
        <v>26</v>
      </c>
      <c r="C9" s="280">
        <v>14228</v>
      </c>
      <c r="D9" s="126">
        <v>72</v>
      </c>
      <c r="E9" s="270">
        <v>0</v>
      </c>
      <c r="F9" s="270">
        <v>8</v>
      </c>
      <c r="G9" s="270"/>
      <c r="H9" s="270">
        <v>3</v>
      </c>
      <c r="I9" s="270">
        <v>0</v>
      </c>
      <c r="J9" s="270">
        <v>4</v>
      </c>
      <c r="K9" s="270">
        <v>24</v>
      </c>
      <c r="L9" s="270">
        <v>5</v>
      </c>
      <c r="M9" s="270">
        <v>1</v>
      </c>
      <c r="N9" s="270">
        <v>0</v>
      </c>
      <c r="O9" s="270">
        <v>0</v>
      </c>
      <c r="P9" s="270">
        <v>10</v>
      </c>
      <c r="Q9" s="270">
        <v>0</v>
      </c>
      <c r="R9" s="270">
        <v>0</v>
      </c>
      <c r="S9" s="270">
        <v>1</v>
      </c>
      <c r="T9" s="270">
        <v>6</v>
      </c>
      <c r="U9" s="270">
        <v>10</v>
      </c>
      <c r="V9" s="270">
        <v>0</v>
      </c>
    </row>
    <row r="10" spans="1:22" ht="15.75">
      <c r="A10" s="124">
        <v>6</v>
      </c>
      <c r="B10" s="125" t="s">
        <v>25</v>
      </c>
      <c r="C10" s="280">
        <v>11681.5</v>
      </c>
      <c r="D10" s="126">
        <v>53</v>
      </c>
      <c r="E10" s="270">
        <v>0</v>
      </c>
      <c r="F10" s="270">
        <v>7</v>
      </c>
      <c r="G10" s="270">
        <v>0</v>
      </c>
      <c r="H10" s="270">
        <v>0</v>
      </c>
      <c r="I10" s="270">
        <v>0</v>
      </c>
      <c r="J10" s="270">
        <v>2</v>
      </c>
      <c r="K10" s="270">
        <v>25</v>
      </c>
      <c r="L10" s="270">
        <v>2</v>
      </c>
      <c r="M10" s="270">
        <v>4</v>
      </c>
      <c r="N10" s="270">
        <v>0</v>
      </c>
      <c r="O10" s="270">
        <v>0</v>
      </c>
      <c r="P10" s="270"/>
      <c r="Q10" s="270">
        <v>0</v>
      </c>
      <c r="R10" s="270">
        <v>1</v>
      </c>
      <c r="S10" s="270">
        <v>1</v>
      </c>
      <c r="T10" s="270">
        <v>2</v>
      </c>
      <c r="U10" s="270">
        <v>9</v>
      </c>
      <c r="V10" s="270">
        <v>0</v>
      </c>
    </row>
    <row r="11" spans="1:22" ht="15.75">
      <c r="A11" s="124">
        <v>7</v>
      </c>
      <c r="B11" s="125" t="s">
        <v>24</v>
      </c>
      <c r="C11" s="280">
        <v>19359.5</v>
      </c>
      <c r="D11" s="126">
        <v>47</v>
      </c>
      <c r="E11" s="270">
        <v>1</v>
      </c>
      <c r="F11" s="270">
        <v>12</v>
      </c>
      <c r="G11" s="270">
        <v>0</v>
      </c>
      <c r="H11" s="270">
        <v>0</v>
      </c>
      <c r="I11" s="270">
        <v>0</v>
      </c>
      <c r="J11" s="270">
        <v>2</v>
      </c>
      <c r="K11" s="270">
        <v>20</v>
      </c>
      <c r="L11" s="270">
        <v>1</v>
      </c>
      <c r="M11" s="270">
        <v>0</v>
      </c>
      <c r="N11" s="270">
        <v>0</v>
      </c>
      <c r="O11" s="270">
        <v>0</v>
      </c>
      <c r="P11" s="270">
        <v>2</v>
      </c>
      <c r="Q11" s="270">
        <v>0</v>
      </c>
      <c r="R11" s="270">
        <v>0</v>
      </c>
      <c r="S11" s="270">
        <v>0</v>
      </c>
      <c r="T11" s="270"/>
      <c r="U11" s="270">
        <v>9</v>
      </c>
      <c r="V11" s="270">
        <v>0</v>
      </c>
    </row>
    <row r="12" spans="1:22" ht="15.75">
      <c r="A12" s="124">
        <v>8</v>
      </c>
      <c r="B12" s="125" t="s">
        <v>23</v>
      </c>
      <c r="C12" s="280">
        <v>14568</v>
      </c>
      <c r="D12" s="126">
        <v>60</v>
      </c>
      <c r="E12" s="270">
        <v>0</v>
      </c>
      <c r="F12" s="270">
        <v>8</v>
      </c>
      <c r="G12" s="270">
        <v>0</v>
      </c>
      <c r="H12" s="270">
        <v>0</v>
      </c>
      <c r="I12" s="270">
        <v>0</v>
      </c>
      <c r="J12" s="270">
        <v>2</v>
      </c>
      <c r="K12" s="270">
        <v>24</v>
      </c>
      <c r="L12" s="270">
        <v>5</v>
      </c>
      <c r="M12" s="270">
        <v>2</v>
      </c>
      <c r="N12" s="270">
        <v>0</v>
      </c>
      <c r="O12" s="270">
        <v>0</v>
      </c>
      <c r="P12" s="270">
        <v>1</v>
      </c>
      <c r="Q12" s="270">
        <v>0</v>
      </c>
      <c r="R12" s="270">
        <v>0</v>
      </c>
      <c r="S12" s="270">
        <v>0</v>
      </c>
      <c r="T12" s="270">
        <v>12</v>
      </c>
      <c r="U12" s="270">
        <v>6</v>
      </c>
      <c r="V12" s="270">
        <v>0</v>
      </c>
    </row>
    <row r="13" spans="1:22" ht="15.75">
      <c r="A13" s="124">
        <v>9</v>
      </c>
      <c r="B13" s="125" t="s">
        <v>22</v>
      </c>
      <c r="C13" s="280">
        <v>16144.5</v>
      </c>
      <c r="D13" s="126">
        <v>97</v>
      </c>
      <c r="E13" s="270">
        <v>0</v>
      </c>
      <c r="F13" s="270">
        <v>17</v>
      </c>
      <c r="G13" s="270">
        <v>0</v>
      </c>
      <c r="H13" s="270">
        <v>3</v>
      </c>
      <c r="I13" s="270">
        <v>0</v>
      </c>
      <c r="J13" s="270">
        <v>1</v>
      </c>
      <c r="K13" s="270">
        <v>33</v>
      </c>
      <c r="L13" s="270">
        <v>3</v>
      </c>
      <c r="M13" s="270">
        <v>5</v>
      </c>
      <c r="N13" s="270">
        <v>0</v>
      </c>
      <c r="O13" s="270">
        <v>1</v>
      </c>
      <c r="P13" s="270">
        <v>1</v>
      </c>
      <c r="Q13" s="270">
        <v>0</v>
      </c>
      <c r="R13" s="270">
        <v>0</v>
      </c>
      <c r="S13" s="270">
        <v>0</v>
      </c>
      <c r="T13" s="270">
        <v>23</v>
      </c>
      <c r="U13" s="270">
        <v>10</v>
      </c>
      <c r="V13" s="270">
        <v>0</v>
      </c>
    </row>
    <row r="14" spans="1:22" ht="15.75">
      <c r="A14" s="124">
        <v>10</v>
      </c>
      <c r="B14" s="127" t="s">
        <v>21</v>
      </c>
      <c r="C14" s="280">
        <v>10510.5</v>
      </c>
      <c r="D14" s="126">
        <v>50</v>
      </c>
      <c r="E14" s="270">
        <v>0</v>
      </c>
      <c r="F14" s="270">
        <v>9</v>
      </c>
      <c r="G14" s="270">
        <v>0</v>
      </c>
      <c r="H14" s="270">
        <v>0</v>
      </c>
      <c r="I14" s="270">
        <v>0</v>
      </c>
      <c r="J14" s="270">
        <v>0</v>
      </c>
      <c r="K14" s="270">
        <v>30</v>
      </c>
      <c r="L14" s="270">
        <v>1</v>
      </c>
      <c r="M14" s="270">
        <v>3</v>
      </c>
      <c r="N14" s="270">
        <v>0</v>
      </c>
      <c r="O14" s="270">
        <v>0</v>
      </c>
      <c r="P14" s="270">
        <v>0</v>
      </c>
      <c r="Q14" s="270">
        <v>0</v>
      </c>
      <c r="R14" s="270">
        <v>0</v>
      </c>
      <c r="S14" s="270">
        <v>0</v>
      </c>
      <c r="T14" s="270">
        <v>1</v>
      </c>
      <c r="U14" s="270">
        <v>6</v>
      </c>
      <c r="V14" s="270">
        <v>0</v>
      </c>
    </row>
    <row r="15" spans="1:22" ht="24.75" customHeight="1">
      <c r="A15" s="128" t="s">
        <v>103</v>
      </c>
      <c r="B15" s="129" t="s">
        <v>20</v>
      </c>
      <c r="C15" s="281">
        <v>155103.5</v>
      </c>
      <c r="D15" s="130">
        <v>674</v>
      </c>
      <c r="E15" s="130">
        <v>6</v>
      </c>
      <c r="F15" s="130">
        <v>114</v>
      </c>
      <c r="G15" s="130">
        <v>0</v>
      </c>
      <c r="H15" s="130">
        <v>9</v>
      </c>
      <c r="I15" s="130">
        <v>0</v>
      </c>
      <c r="J15" s="130">
        <v>25</v>
      </c>
      <c r="K15" s="130">
        <v>287</v>
      </c>
      <c r="L15" s="130">
        <v>27</v>
      </c>
      <c r="M15" s="130">
        <v>31</v>
      </c>
      <c r="N15" s="130">
        <v>0</v>
      </c>
      <c r="O15" s="130">
        <v>2</v>
      </c>
      <c r="P15" s="130">
        <v>20</v>
      </c>
      <c r="Q15" s="130">
        <v>0</v>
      </c>
      <c r="R15" s="130">
        <v>5</v>
      </c>
      <c r="S15" s="130">
        <v>2</v>
      </c>
      <c r="T15" s="130">
        <v>69</v>
      </c>
      <c r="U15" s="130">
        <v>77</v>
      </c>
      <c r="V15" s="130">
        <v>1</v>
      </c>
    </row>
    <row r="16" spans="1:22" ht="21" customHeight="1">
      <c r="A16" s="124">
        <v>11</v>
      </c>
      <c r="B16" s="125" t="s">
        <v>104</v>
      </c>
      <c r="C16" s="280">
        <v>63920.5</v>
      </c>
      <c r="D16" s="126">
        <v>267</v>
      </c>
      <c r="E16" s="270">
        <v>5</v>
      </c>
      <c r="F16" s="270">
        <v>52</v>
      </c>
      <c r="G16" s="270">
        <v>0</v>
      </c>
      <c r="H16" s="270">
        <v>1</v>
      </c>
      <c r="I16" s="270">
        <v>0</v>
      </c>
      <c r="J16" s="270">
        <v>3</v>
      </c>
      <c r="K16" s="270">
        <v>123</v>
      </c>
      <c r="L16" s="270">
        <v>14</v>
      </c>
      <c r="M16" s="270">
        <v>16</v>
      </c>
      <c r="N16" s="270">
        <v>1</v>
      </c>
      <c r="O16" s="270">
        <v>0</v>
      </c>
      <c r="P16" s="270">
        <v>6</v>
      </c>
      <c r="Q16" s="270">
        <v>0</v>
      </c>
      <c r="R16" s="270">
        <v>1</v>
      </c>
      <c r="S16" s="270">
        <v>0</v>
      </c>
      <c r="T16" s="270">
        <v>22</v>
      </c>
      <c r="U16" s="270">
        <v>23</v>
      </c>
      <c r="V16" s="270">
        <v>1</v>
      </c>
    </row>
    <row r="17" spans="1:22" ht="28.5" customHeight="1">
      <c r="A17" s="131" t="s">
        <v>105</v>
      </c>
      <c r="B17" s="132" t="s">
        <v>106</v>
      </c>
      <c r="C17" s="282">
        <v>219024</v>
      </c>
      <c r="D17" s="133">
        <v>941</v>
      </c>
      <c r="E17" s="133">
        <v>11</v>
      </c>
      <c r="F17" s="133">
        <v>166</v>
      </c>
      <c r="G17" s="133">
        <v>0</v>
      </c>
      <c r="H17" s="133">
        <v>10</v>
      </c>
      <c r="I17" s="133">
        <v>0</v>
      </c>
      <c r="J17" s="133">
        <v>28</v>
      </c>
      <c r="K17" s="133">
        <v>410</v>
      </c>
      <c r="L17" s="133">
        <v>41</v>
      </c>
      <c r="M17" s="133">
        <v>47</v>
      </c>
      <c r="N17" s="133">
        <v>1</v>
      </c>
      <c r="O17" s="133">
        <v>2</v>
      </c>
      <c r="P17" s="133">
        <v>26</v>
      </c>
      <c r="Q17" s="133">
        <v>0</v>
      </c>
      <c r="R17" s="133">
        <v>6</v>
      </c>
      <c r="S17" s="133">
        <v>2</v>
      </c>
      <c r="T17" s="133">
        <v>91</v>
      </c>
      <c r="U17" s="133">
        <v>100</v>
      </c>
      <c r="V17" s="133">
        <v>2</v>
      </c>
    </row>
    <row r="18" spans="1:22" ht="35.25" customHeight="1">
      <c r="A18" s="351" t="s">
        <v>107</v>
      </c>
      <c r="B18" s="352"/>
      <c r="C18" s="353"/>
      <c r="D18" s="154">
        <v>1</v>
      </c>
      <c r="E18" s="155">
        <v>1.1689691817215728E-2</v>
      </c>
      <c r="F18" s="277">
        <v>0.17640807651434645</v>
      </c>
      <c r="G18" s="155">
        <v>0</v>
      </c>
      <c r="H18" s="155">
        <v>1.0626992561105207E-2</v>
      </c>
      <c r="I18" s="155">
        <v>0</v>
      </c>
      <c r="J18" s="155">
        <v>2.975557917109458E-2</v>
      </c>
      <c r="K18" s="277">
        <v>0.4357066950053135</v>
      </c>
      <c r="L18" s="155">
        <v>4.3570669500531352E-2</v>
      </c>
      <c r="M18" s="155">
        <v>4.9946865037194477E-2</v>
      </c>
      <c r="N18" s="155">
        <v>1.0626992561105207E-3</v>
      </c>
      <c r="O18" s="155">
        <v>2.1253985122210413E-3</v>
      </c>
      <c r="P18" s="155">
        <v>2.763018065887354E-2</v>
      </c>
      <c r="Q18" s="155">
        <v>0</v>
      </c>
      <c r="R18" s="155">
        <v>6.376195536663124E-3</v>
      </c>
      <c r="S18" s="155">
        <v>2.1253985122210413E-3</v>
      </c>
      <c r="T18" s="155">
        <v>9.6705632306057387E-2</v>
      </c>
      <c r="U18" s="277">
        <v>0.10626992561105207</v>
      </c>
      <c r="V18" s="155">
        <v>2.1253985122210413E-3</v>
      </c>
    </row>
    <row r="19" spans="1:22" ht="36.75" customHeight="1">
      <c r="A19" s="328" t="s">
        <v>112</v>
      </c>
      <c r="B19" s="329"/>
      <c r="C19" s="329"/>
      <c r="D19" s="134">
        <v>1038.4236430710789</v>
      </c>
      <c r="E19" s="134">
        <v>12.138852363211337</v>
      </c>
      <c r="F19" s="134">
        <v>183.18631748118926</v>
      </c>
      <c r="G19" s="134">
        <v>0</v>
      </c>
      <c r="H19" s="134">
        <v>11.035320330192125</v>
      </c>
      <c r="I19" s="134">
        <v>0</v>
      </c>
      <c r="J19" s="134">
        <v>30.898896924537947</v>
      </c>
      <c r="K19" s="134">
        <v>452.44813353787708</v>
      </c>
      <c r="L19" s="134">
        <v>45.244813353787713</v>
      </c>
      <c r="M19" s="134">
        <v>51.86600555190298</v>
      </c>
      <c r="N19" s="134">
        <v>1.1035320330192124</v>
      </c>
      <c r="O19" s="134">
        <v>2.2070640660384249</v>
      </c>
      <c r="P19" s="134">
        <v>28.691832858499524</v>
      </c>
      <c r="Q19" s="134">
        <v>0</v>
      </c>
      <c r="R19" s="134">
        <v>477.3</v>
      </c>
      <c r="S19" s="134">
        <v>2.2070640660384249</v>
      </c>
      <c r="T19" s="134">
        <v>100.42141500474834</v>
      </c>
      <c r="U19" s="134">
        <v>110.35320330192124</v>
      </c>
      <c r="V19" s="134">
        <v>2.2070640660384249</v>
      </c>
    </row>
    <row r="20" spans="1:22" ht="15.75">
      <c r="A20" s="330" t="s">
        <v>113</v>
      </c>
      <c r="B20" s="331"/>
      <c r="C20" s="332"/>
      <c r="D20" s="135">
        <v>1029.8583366931789</v>
      </c>
      <c r="E20" s="135">
        <v>16.610618333760947</v>
      </c>
      <c r="F20" s="135">
        <v>156.13981233735291</v>
      </c>
      <c r="G20" s="135">
        <v>2.2147491111681266</v>
      </c>
      <c r="H20" s="135">
        <v>16.610618333760947</v>
      </c>
      <c r="I20" s="135">
        <v>0</v>
      </c>
      <c r="J20" s="135">
        <v>53.153978668035037</v>
      </c>
      <c r="K20" s="135">
        <v>425.2318293442803</v>
      </c>
      <c r="L20" s="135">
        <v>48.724480445698781</v>
      </c>
      <c r="M20" s="135">
        <v>42.080233112194406</v>
      </c>
      <c r="N20" s="135">
        <v>0</v>
      </c>
      <c r="O20" s="135">
        <v>1.1073745555840633</v>
      </c>
      <c r="P20" s="135">
        <v>16.610618333760947</v>
      </c>
      <c r="Q20" s="135">
        <v>0</v>
      </c>
      <c r="R20" s="135">
        <v>507.24637681159419</v>
      </c>
      <c r="S20" s="135">
        <v>1.1073745555840633</v>
      </c>
      <c r="T20" s="135">
        <v>115.16695378074257</v>
      </c>
      <c r="U20" s="135">
        <v>127.34807389216728</v>
      </c>
      <c r="V20" s="135">
        <v>7.751621889088443</v>
      </c>
    </row>
    <row r="21" spans="1:22" s="27" customFormat="1" ht="33.75" customHeight="1">
      <c r="A21" s="333" t="s">
        <v>184</v>
      </c>
      <c r="B21" s="334"/>
      <c r="C21" s="334"/>
      <c r="D21" s="144">
        <v>8.3169753282794634E-3</v>
      </c>
      <c r="E21" s="144">
        <v>-0.26921128886940848</v>
      </c>
      <c r="F21" s="144">
        <v>0.1732197876951469</v>
      </c>
      <c r="G21" s="144"/>
      <c r="H21" s="144">
        <v>-0.3356466262449167</v>
      </c>
      <c r="I21" s="144"/>
      <c r="J21" s="144">
        <v>-0.41869079796430231</v>
      </c>
      <c r="K21" s="144">
        <v>6.4003450154625385E-2</v>
      </c>
      <c r="L21" s="144">
        <v>-7.1415170774145054E-2</v>
      </c>
      <c r="M21" s="144">
        <v>0.23255033815087778</v>
      </c>
      <c r="N21" s="144"/>
      <c r="O21" s="144">
        <v>0.99306012126524945</v>
      </c>
      <c r="P21" s="144">
        <v>0.72731877176321658</v>
      </c>
      <c r="Q21" s="144"/>
      <c r="R21" s="144">
        <v>-5.8999999999999997E-2</v>
      </c>
      <c r="S21" s="144">
        <v>0.99306012126524945</v>
      </c>
      <c r="T21" s="144">
        <v>-0.1280361969464533</v>
      </c>
      <c r="U21" s="144">
        <v>-0.13345212118902205</v>
      </c>
      <c r="V21" s="144">
        <v>-0.71527712553353573</v>
      </c>
    </row>
    <row r="22" spans="1:22" ht="15">
      <c r="A22" s="335" t="s">
        <v>110</v>
      </c>
      <c r="B22" s="336"/>
      <c r="C22" s="336"/>
      <c r="D22" s="136">
        <v>930</v>
      </c>
      <c r="E22" s="136">
        <v>15</v>
      </c>
      <c r="F22" s="136">
        <v>141</v>
      </c>
      <c r="G22" s="136">
        <v>2</v>
      </c>
      <c r="H22" s="136">
        <v>15</v>
      </c>
      <c r="I22" s="136">
        <v>0</v>
      </c>
      <c r="J22" s="136">
        <v>48</v>
      </c>
      <c r="K22" s="136">
        <v>384</v>
      </c>
      <c r="L22" s="136">
        <v>44</v>
      </c>
      <c r="M22" s="136">
        <v>38</v>
      </c>
      <c r="N22" s="136">
        <v>0</v>
      </c>
      <c r="O22" s="136">
        <v>1</v>
      </c>
      <c r="P22" s="136">
        <v>15</v>
      </c>
      <c r="Q22" s="136">
        <v>0</v>
      </c>
      <c r="R22" s="136">
        <v>7</v>
      </c>
      <c r="S22" s="136">
        <v>1</v>
      </c>
      <c r="T22" s="136">
        <v>104</v>
      </c>
      <c r="U22" s="136">
        <v>115</v>
      </c>
      <c r="V22" s="136">
        <v>7</v>
      </c>
    </row>
    <row r="23" spans="1:22" ht="15">
      <c r="A23" s="337" t="s">
        <v>114</v>
      </c>
      <c r="B23" s="338"/>
      <c r="C23" s="339"/>
      <c r="D23" s="137">
        <v>1009.0743174354027</v>
      </c>
      <c r="E23" s="137">
        <v>13.350487110501472</v>
      </c>
      <c r="F23" s="137">
        <v>140.18011466026545</v>
      </c>
      <c r="G23" s="137">
        <v>0</v>
      </c>
      <c r="H23" s="137">
        <v>15.575568295585049</v>
      </c>
      <c r="I23" s="137">
        <v>0</v>
      </c>
      <c r="J23" s="137">
        <v>31.151136591170097</v>
      </c>
      <c r="K23" s="137">
        <v>431.66574990621422</v>
      </c>
      <c r="L23" s="137">
        <v>68.977516737590932</v>
      </c>
      <c r="M23" s="137">
        <v>43.389083109129778</v>
      </c>
      <c r="N23" s="137">
        <v>2.2250811850835781</v>
      </c>
      <c r="O23" s="137">
        <v>2.2250811850835781</v>
      </c>
      <c r="P23" s="137">
        <v>18.913190073210416</v>
      </c>
      <c r="Q23" s="137">
        <v>0</v>
      </c>
      <c r="R23" s="137">
        <v>430.4</v>
      </c>
      <c r="S23" s="137">
        <v>5.5627029627089462</v>
      </c>
      <c r="T23" s="137">
        <v>104.5788156989282</v>
      </c>
      <c r="U23" s="137">
        <v>124.60454636468039</v>
      </c>
      <c r="V23" s="137">
        <v>6.6752435552507361</v>
      </c>
    </row>
    <row r="24" spans="1:22" ht="15.75">
      <c r="A24" s="340" t="s">
        <v>115</v>
      </c>
      <c r="B24" s="341"/>
      <c r="C24" s="341"/>
      <c r="D24" s="135">
        <v>1019.0346043641173</v>
      </c>
      <c r="E24" s="135">
        <v>16.760437571778244</v>
      </c>
      <c r="F24" s="135">
        <v>139.67031309815204</v>
      </c>
      <c r="G24" s="135">
        <v>1.1173625047852163</v>
      </c>
      <c r="H24" s="135">
        <v>15.643075066993028</v>
      </c>
      <c r="I24" s="135">
        <v>0</v>
      </c>
      <c r="J24" s="135">
        <v>37.990325162697353</v>
      </c>
      <c r="K24" s="135">
        <v>440.24082688537521</v>
      </c>
      <c r="L24" s="135">
        <v>52.516037724905168</v>
      </c>
      <c r="M24" s="135">
        <v>54.7507627344756</v>
      </c>
      <c r="N24" s="135">
        <v>1.1173625047852163</v>
      </c>
      <c r="O24" s="135">
        <v>1.1173625047852163</v>
      </c>
      <c r="P24" s="135">
        <v>17.87780007656346</v>
      </c>
      <c r="Q24" s="135">
        <v>0</v>
      </c>
      <c r="R24" s="135">
        <v>300.06230529595018</v>
      </c>
      <c r="S24" s="135">
        <v>6.7041750287112976</v>
      </c>
      <c r="T24" s="135">
        <v>86.036912868461641</v>
      </c>
      <c r="U24" s="135">
        <v>145.25712562207809</v>
      </c>
      <c r="V24" s="135">
        <v>6.7041750287112976</v>
      </c>
    </row>
    <row r="25" spans="1:22" ht="15.75">
      <c r="A25" s="138"/>
      <c r="B25" s="139"/>
      <c r="C25" s="284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1"/>
      <c r="V25" s="142"/>
    </row>
  </sheetData>
  <mergeCells count="12">
    <mergeCell ref="A24:C24"/>
    <mergeCell ref="A1:T1"/>
    <mergeCell ref="A3:A4"/>
    <mergeCell ref="B3:B4"/>
    <mergeCell ref="C3:C4"/>
    <mergeCell ref="D3:D4"/>
    <mergeCell ref="A18:C18"/>
    <mergeCell ref="A19:C19"/>
    <mergeCell ref="A20:C20"/>
    <mergeCell ref="A21:C21"/>
    <mergeCell ref="A22:C22"/>
    <mergeCell ref="A23:C2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Zeros="0" topLeftCell="A7" workbookViewId="0">
      <selection activeCell="D3" sqref="D3:D4"/>
    </sheetView>
  </sheetViews>
  <sheetFormatPr defaultRowHeight="12.75"/>
  <cols>
    <col min="1" max="1" width="5.28515625" customWidth="1"/>
    <col min="2" max="2" width="15.42578125" customWidth="1"/>
    <col min="3" max="3" width="9.140625" style="27"/>
    <col min="5" max="6" width="7.5703125" customWidth="1"/>
    <col min="7" max="7" width="6.42578125" customWidth="1"/>
    <col min="8" max="22" width="7.5703125" customWidth="1"/>
  </cols>
  <sheetData>
    <row r="1" spans="1:22" ht="27">
      <c r="A1" s="342" t="s">
        <v>111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111"/>
      <c r="V1" s="111"/>
    </row>
    <row r="2" spans="1:22" ht="21" thickBot="1">
      <c r="A2" s="112"/>
      <c r="B2" s="112"/>
      <c r="C2" s="279"/>
      <c r="D2" s="11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4"/>
      <c r="V2" s="115"/>
    </row>
    <row r="3" spans="1:22" ht="165.75">
      <c r="A3" s="343" t="s">
        <v>64</v>
      </c>
      <c r="B3" s="345" t="s">
        <v>65</v>
      </c>
      <c r="C3" s="347" t="s">
        <v>59</v>
      </c>
      <c r="D3" s="349" t="s">
        <v>66</v>
      </c>
      <c r="E3" s="116" t="s">
        <v>67</v>
      </c>
      <c r="F3" s="117" t="s">
        <v>68</v>
      </c>
      <c r="G3" s="117" t="s">
        <v>69</v>
      </c>
      <c r="H3" s="117" t="s">
        <v>70</v>
      </c>
      <c r="I3" s="117" t="s">
        <v>71</v>
      </c>
      <c r="J3" s="117" t="s">
        <v>72</v>
      </c>
      <c r="K3" s="117" t="s">
        <v>73</v>
      </c>
      <c r="L3" s="117" t="s">
        <v>74</v>
      </c>
      <c r="M3" s="117" t="s">
        <v>75</v>
      </c>
      <c r="N3" s="117" t="s">
        <v>76</v>
      </c>
      <c r="O3" s="117" t="s">
        <v>77</v>
      </c>
      <c r="P3" s="117" t="s">
        <v>78</v>
      </c>
      <c r="Q3" s="117" t="s">
        <v>79</v>
      </c>
      <c r="R3" s="117" t="s">
        <v>80</v>
      </c>
      <c r="S3" s="117" t="s">
        <v>81</v>
      </c>
      <c r="T3" s="117" t="s">
        <v>82</v>
      </c>
      <c r="U3" s="118" t="s">
        <v>83</v>
      </c>
      <c r="V3" s="119" t="s">
        <v>84</v>
      </c>
    </row>
    <row r="4" spans="1:22" ht="25.5">
      <c r="A4" s="344"/>
      <c r="B4" s="346"/>
      <c r="C4" s="348"/>
      <c r="D4" s="350"/>
      <c r="E4" s="120" t="s">
        <v>85</v>
      </c>
      <c r="F4" s="121" t="s">
        <v>86</v>
      </c>
      <c r="G4" s="121" t="s">
        <v>87</v>
      </c>
      <c r="H4" s="121" t="s">
        <v>88</v>
      </c>
      <c r="I4" s="121" t="s">
        <v>89</v>
      </c>
      <c r="J4" s="121" t="s">
        <v>90</v>
      </c>
      <c r="K4" s="122" t="s">
        <v>91</v>
      </c>
      <c r="L4" s="121" t="s">
        <v>92</v>
      </c>
      <c r="M4" s="121" t="s">
        <v>93</v>
      </c>
      <c r="N4" s="121" t="s">
        <v>94</v>
      </c>
      <c r="O4" s="121" t="s">
        <v>95</v>
      </c>
      <c r="P4" s="121" t="s">
        <v>96</v>
      </c>
      <c r="Q4" s="121" t="s">
        <v>97</v>
      </c>
      <c r="R4" s="121" t="s">
        <v>98</v>
      </c>
      <c r="S4" s="121" t="s">
        <v>99</v>
      </c>
      <c r="T4" s="121" t="s">
        <v>100</v>
      </c>
      <c r="U4" s="123" t="s">
        <v>101</v>
      </c>
      <c r="V4" s="121" t="s">
        <v>102</v>
      </c>
    </row>
    <row r="5" spans="1:22" ht="15.75">
      <c r="A5" s="124">
        <v>1</v>
      </c>
      <c r="B5" s="125" t="s">
        <v>30</v>
      </c>
      <c r="C5" s="280">
        <v>34242.5</v>
      </c>
      <c r="D5" s="145">
        <v>889.36847484850693</v>
      </c>
      <c r="E5" s="162">
        <v>28.233919836460537</v>
      </c>
      <c r="F5" s="162">
        <v>176.46199897787835</v>
      </c>
      <c r="G5" s="162">
        <v>0</v>
      </c>
      <c r="H5" s="162">
        <v>14.116959918230268</v>
      </c>
      <c r="I5" s="162">
        <v>0</v>
      </c>
      <c r="J5" s="162">
        <v>14.116959918230268</v>
      </c>
      <c r="K5" s="162">
        <v>430.56727750602323</v>
      </c>
      <c r="L5" s="162">
        <v>35.292399795575669</v>
      </c>
      <c r="M5" s="162">
        <v>56.467839672921073</v>
      </c>
      <c r="N5" s="162">
        <v>0</v>
      </c>
      <c r="O5" s="162">
        <v>7.0584799591151342</v>
      </c>
      <c r="P5" s="162">
        <v>7.0584799591151342</v>
      </c>
      <c r="Q5" s="162">
        <v>0</v>
      </c>
      <c r="R5" s="162">
        <v>1574.8031496062993</v>
      </c>
      <c r="S5" s="162">
        <v>0</v>
      </c>
      <c r="T5" s="162">
        <v>49.409359713805934</v>
      </c>
      <c r="U5" s="162">
        <v>56.467839672921073</v>
      </c>
      <c r="V5" s="162">
        <v>7.0584799591151342</v>
      </c>
    </row>
    <row r="6" spans="1:22" ht="15.75">
      <c r="A6" s="124">
        <v>2</v>
      </c>
      <c r="B6" s="125" t="s">
        <v>29</v>
      </c>
      <c r="C6" s="280">
        <v>8195</v>
      </c>
      <c r="D6" s="145">
        <v>1032.2757779133617</v>
      </c>
      <c r="E6" s="162">
        <v>0</v>
      </c>
      <c r="F6" s="162">
        <v>176.96156192800487</v>
      </c>
      <c r="G6" s="162">
        <v>0</v>
      </c>
      <c r="H6" s="162">
        <v>0</v>
      </c>
      <c r="I6" s="162">
        <v>0</v>
      </c>
      <c r="J6" s="162">
        <v>0</v>
      </c>
      <c r="K6" s="162">
        <v>471.89749847467965</v>
      </c>
      <c r="L6" s="162">
        <v>58.987187309334956</v>
      </c>
      <c r="M6" s="162">
        <v>29.493593654667478</v>
      </c>
      <c r="N6" s="162">
        <v>0</v>
      </c>
      <c r="O6" s="162">
        <v>0</v>
      </c>
      <c r="P6" s="162">
        <v>0</v>
      </c>
      <c r="Q6" s="162">
        <v>0</v>
      </c>
      <c r="R6" s="162">
        <v>4878.0487804878048</v>
      </c>
      <c r="S6" s="162">
        <v>0</v>
      </c>
      <c r="T6" s="162">
        <v>58.987187309334956</v>
      </c>
      <c r="U6" s="162">
        <v>176.96156192800487</v>
      </c>
      <c r="V6" s="162">
        <v>0</v>
      </c>
    </row>
    <row r="7" spans="1:22" ht="15.75">
      <c r="A7" s="124">
        <v>3</v>
      </c>
      <c r="B7" s="125" t="s">
        <v>28</v>
      </c>
      <c r="C7" s="280">
        <v>12448.5</v>
      </c>
      <c r="D7" s="145">
        <v>1359.1195726392737</v>
      </c>
      <c r="E7" s="162">
        <v>19.415993894846768</v>
      </c>
      <c r="F7" s="162">
        <v>194.15993894846767</v>
      </c>
      <c r="G7" s="162">
        <v>0</v>
      </c>
      <c r="H7" s="162">
        <v>19.415993894846768</v>
      </c>
      <c r="I7" s="162">
        <v>0</v>
      </c>
      <c r="J7" s="162">
        <v>77.663975579387071</v>
      </c>
      <c r="K7" s="162">
        <v>660.14379242479004</v>
      </c>
      <c r="L7" s="162">
        <v>38.831987789693535</v>
      </c>
      <c r="M7" s="162">
        <v>58.247981684540306</v>
      </c>
      <c r="N7" s="162">
        <v>0</v>
      </c>
      <c r="O7" s="162">
        <v>0</v>
      </c>
      <c r="P7" s="162">
        <v>58.247981684540306</v>
      </c>
      <c r="Q7" s="162">
        <v>0</v>
      </c>
      <c r="R7" s="162">
        <v>0</v>
      </c>
      <c r="S7" s="162">
        <v>0</v>
      </c>
      <c r="T7" s="162">
        <v>155.32795115877414</v>
      </c>
      <c r="U7" s="162">
        <v>77.663975579387071</v>
      </c>
      <c r="V7" s="162">
        <v>0</v>
      </c>
    </row>
    <row r="8" spans="1:22" ht="15.75">
      <c r="A8" s="124">
        <v>4</v>
      </c>
      <c r="B8" s="125" t="s">
        <v>27</v>
      </c>
      <c r="C8" s="280">
        <v>13725.5</v>
      </c>
      <c r="D8" s="145">
        <v>1127.0117664201669</v>
      </c>
      <c r="E8" s="162">
        <v>0</v>
      </c>
      <c r="F8" s="162">
        <v>211.31470620378127</v>
      </c>
      <c r="G8" s="162">
        <v>0</v>
      </c>
      <c r="H8" s="162">
        <v>0</v>
      </c>
      <c r="I8" s="162">
        <v>0</v>
      </c>
      <c r="J8" s="162">
        <v>140.87647080252086</v>
      </c>
      <c r="K8" s="162">
        <v>352.19117700630215</v>
      </c>
      <c r="L8" s="162">
        <v>17.609558850315107</v>
      </c>
      <c r="M8" s="162">
        <v>70.438235401260428</v>
      </c>
      <c r="N8" s="162">
        <v>0</v>
      </c>
      <c r="O8" s="162">
        <v>0</v>
      </c>
      <c r="P8" s="162">
        <v>35.219117700630214</v>
      </c>
      <c r="Q8" s="162">
        <v>0</v>
      </c>
      <c r="R8" s="162">
        <v>0</v>
      </c>
      <c r="S8" s="162">
        <v>0</v>
      </c>
      <c r="T8" s="162">
        <v>140.87647080252086</v>
      </c>
      <c r="U8" s="162">
        <v>158.48602965283595</v>
      </c>
      <c r="V8" s="162">
        <v>0</v>
      </c>
    </row>
    <row r="9" spans="1:22" ht="15.75">
      <c r="A9" s="124">
        <v>5</v>
      </c>
      <c r="B9" s="125" t="s">
        <v>26</v>
      </c>
      <c r="C9" s="280">
        <v>14228</v>
      </c>
      <c r="D9" s="145">
        <v>1223.1093618217599</v>
      </c>
      <c r="E9" s="162">
        <v>0</v>
      </c>
      <c r="F9" s="162">
        <v>135.90104020241776</v>
      </c>
      <c r="G9" s="162">
        <v>0</v>
      </c>
      <c r="H9" s="162">
        <v>50.962890075906664</v>
      </c>
      <c r="I9" s="162">
        <v>0</v>
      </c>
      <c r="J9" s="162">
        <v>67.95052010120888</v>
      </c>
      <c r="K9" s="162">
        <v>407.70312060725331</v>
      </c>
      <c r="L9" s="162">
        <v>84.938150126511104</v>
      </c>
      <c r="M9" s="162">
        <v>16.98763002530222</v>
      </c>
      <c r="N9" s="162">
        <v>0</v>
      </c>
      <c r="O9" s="162">
        <v>0</v>
      </c>
      <c r="P9" s="162">
        <v>169.87630025302221</v>
      </c>
      <c r="Q9" s="162">
        <v>0</v>
      </c>
      <c r="R9" s="162">
        <v>0</v>
      </c>
      <c r="S9" s="162">
        <v>16.98763002530222</v>
      </c>
      <c r="T9" s="162">
        <v>101.92578015181333</v>
      </c>
      <c r="U9" s="162">
        <v>169.87630025302221</v>
      </c>
      <c r="V9" s="162">
        <v>0</v>
      </c>
    </row>
    <row r="10" spans="1:22" ht="15.75">
      <c r="A10" s="124">
        <v>6</v>
      </c>
      <c r="B10" s="125" t="s">
        <v>25</v>
      </c>
      <c r="C10" s="280">
        <v>11681.5</v>
      </c>
      <c r="D10" s="145">
        <v>1096.6143046697769</v>
      </c>
      <c r="E10" s="162">
        <v>0</v>
      </c>
      <c r="F10" s="162">
        <v>144.83585156015923</v>
      </c>
      <c r="G10" s="162">
        <v>0</v>
      </c>
      <c r="H10" s="162">
        <v>0</v>
      </c>
      <c r="I10" s="162">
        <v>0</v>
      </c>
      <c r="J10" s="162">
        <v>41.381671874331204</v>
      </c>
      <c r="K10" s="162">
        <v>517.27089842914006</v>
      </c>
      <c r="L10" s="162">
        <v>41.381671874331204</v>
      </c>
      <c r="M10" s="162">
        <v>82.763343748662408</v>
      </c>
      <c r="N10" s="162">
        <v>0</v>
      </c>
      <c r="O10" s="162">
        <v>0</v>
      </c>
      <c r="P10" s="162">
        <v>0</v>
      </c>
      <c r="Q10" s="162">
        <v>0</v>
      </c>
      <c r="R10" s="162">
        <v>1219.5121951219512</v>
      </c>
      <c r="S10" s="162">
        <v>20.690835937165602</v>
      </c>
      <c r="T10" s="162">
        <v>41.381671874331204</v>
      </c>
      <c r="U10" s="162">
        <v>186.21752343449043</v>
      </c>
      <c r="V10" s="162">
        <v>0</v>
      </c>
    </row>
    <row r="11" spans="1:22" ht="15.75">
      <c r="A11" s="124">
        <v>7</v>
      </c>
      <c r="B11" s="125" t="s">
        <v>24</v>
      </c>
      <c r="C11" s="280">
        <v>19359.5</v>
      </c>
      <c r="D11" s="145">
        <v>586.78684883390576</v>
      </c>
      <c r="E11" s="162">
        <v>12.484826570934166</v>
      </c>
      <c r="F11" s="162">
        <v>149.81791885120998</v>
      </c>
      <c r="G11" s="162">
        <v>0</v>
      </c>
      <c r="H11" s="162">
        <v>0</v>
      </c>
      <c r="I11" s="162">
        <v>0</v>
      </c>
      <c r="J11" s="162">
        <v>24.969653141868331</v>
      </c>
      <c r="K11" s="162">
        <v>249.69653141868332</v>
      </c>
      <c r="L11" s="162">
        <v>12.484826570934166</v>
      </c>
      <c r="M11" s="162">
        <v>0</v>
      </c>
      <c r="N11" s="162">
        <v>0</v>
      </c>
      <c r="O11" s="162">
        <v>0</v>
      </c>
      <c r="P11" s="162">
        <v>24.969653141868331</v>
      </c>
      <c r="Q11" s="162">
        <v>0</v>
      </c>
      <c r="R11" s="162">
        <v>0</v>
      </c>
      <c r="S11" s="162">
        <v>0</v>
      </c>
      <c r="T11" s="162">
        <v>0</v>
      </c>
      <c r="U11" s="162">
        <v>112.3634391384075</v>
      </c>
      <c r="V11" s="162">
        <v>0</v>
      </c>
    </row>
    <row r="12" spans="1:22" ht="15.75">
      <c r="A12" s="124">
        <v>8</v>
      </c>
      <c r="B12" s="125" t="s">
        <v>23</v>
      </c>
      <c r="C12" s="280">
        <v>14568</v>
      </c>
      <c r="D12" s="145">
        <v>995.46952224052711</v>
      </c>
      <c r="E12" s="162">
        <v>0</v>
      </c>
      <c r="F12" s="162">
        <v>132.72926963207027</v>
      </c>
      <c r="G12" s="162">
        <v>0</v>
      </c>
      <c r="H12" s="162">
        <v>0</v>
      </c>
      <c r="I12" s="162">
        <v>0</v>
      </c>
      <c r="J12" s="162">
        <v>33.182317408017568</v>
      </c>
      <c r="K12" s="162">
        <v>398.18780889621081</v>
      </c>
      <c r="L12" s="162">
        <v>82.955793520043926</v>
      </c>
      <c r="M12" s="162">
        <v>33.182317408017568</v>
      </c>
      <c r="N12" s="162">
        <v>0</v>
      </c>
      <c r="O12" s="162">
        <v>0</v>
      </c>
      <c r="P12" s="162">
        <v>16.591158704008784</v>
      </c>
      <c r="Q12" s="162">
        <v>0</v>
      </c>
      <c r="R12" s="162">
        <v>0</v>
      </c>
      <c r="S12" s="162">
        <v>0</v>
      </c>
      <c r="T12" s="162">
        <v>199.09390444810541</v>
      </c>
      <c r="U12" s="162">
        <v>99.546952224052703</v>
      </c>
      <c r="V12" s="162">
        <v>0</v>
      </c>
    </row>
    <row r="13" spans="1:22" ht="15.75">
      <c r="A13" s="124">
        <v>9</v>
      </c>
      <c r="B13" s="125" t="s">
        <v>22</v>
      </c>
      <c r="C13" s="280">
        <v>16144.5</v>
      </c>
      <c r="D13" s="145">
        <v>1452.1911486884078</v>
      </c>
      <c r="E13" s="162">
        <v>0</v>
      </c>
      <c r="F13" s="162">
        <v>254.50772708972093</v>
      </c>
      <c r="G13" s="162">
        <v>0</v>
      </c>
      <c r="H13" s="162">
        <v>44.91312830995075</v>
      </c>
      <c r="I13" s="162">
        <v>0</v>
      </c>
      <c r="J13" s="162">
        <v>14.971042769983583</v>
      </c>
      <c r="K13" s="162">
        <v>494.04441140945829</v>
      </c>
      <c r="L13" s="162">
        <v>44.91312830995075</v>
      </c>
      <c r="M13" s="162">
        <v>74.855213849917916</v>
      </c>
      <c r="N13" s="162">
        <v>0</v>
      </c>
      <c r="O13" s="162">
        <v>14.971042769983583</v>
      </c>
      <c r="P13" s="162">
        <v>14.971042769983583</v>
      </c>
      <c r="Q13" s="162">
        <v>0</v>
      </c>
      <c r="R13" s="162">
        <v>0</v>
      </c>
      <c r="S13" s="162">
        <v>0</v>
      </c>
      <c r="T13" s="162">
        <v>344.33398370962243</v>
      </c>
      <c r="U13" s="162">
        <v>149.71042769983583</v>
      </c>
      <c r="V13" s="162">
        <v>0</v>
      </c>
    </row>
    <row r="14" spans="1:22" ht="15.75">
      <c r="A14" s="146">
        <v>10</v>
      </c>
      <c r="B14" s="147" t="s">
        <v>21</v>
      </c>
      <c r="C14" s="280">
        <v>10510.5</v>
      </c>
      <c r="D14" s="148">
        <v>1149.8025783740068</v>
      </c>
      <c r="E14" s="163">
        <v>0</v>
      </c>
      <c r="F14" s="163">
        <v>206.96446410732122</v>
      </c>
      <c r="G14" s="163">
        <v>0</v>
      </c>
      <c r="H14" s="163">
        <v>0</v>
      </c>
      <c r="I14" s="163">
        <v>0</v>
      </c>
      <c r="J14" s="163">
        <v>0</v>
      </c>
      <c r="K14" s="163">
        <v>689.88154702440409</v>
      </c>
      <c r="L14" s="163">
        <v>22.996051567480137</v>
      </c>
      <c r="M14" s="163">
        <v>68.988154702440411</v>
      </c>
      <c r="N14" s="163">
        <v>0</v>
      </c>
      <c r="O14" s="163">
        <v>0</v>
      </c>
      <c r="P14" s="163">
        <v>0</v>
      </c>
      <c r="Q14" s="163">
        <v>0</v>
      </c>
      <c r="R14" s="162">
        <v>0</v>
      </c>
      <c r="S14" s="163">
        <v>0</v>
      </c>
      <c r="T14" s="163">
        <v>22.996051567480137</v>
      </c>
      <c r="U14" s="163">
        <v>137.97630940488082</v>
      </c>
      <c r="V14" s="163">
        <v>0</v>
      </c>
    </row>
    <row r="15" spans="1:22" ht="27.75" customHeight="1">
      <c r="A15" s="149" t="s">
        <v>103</v>
      </c>
      <c r="B15" s="150" t="s">
        <v>20</v>
      </c>
      <c r="C15" s="281">
        <v>155103.5</v>
      </c>
      <c r="D15" s="151">
        <v>1050.3038293784471</v>
      </c>
      <c r="E15" s="151">
        <v>9.3498857214698567</v>
      </c>
      <c r="F15" s="151">
        <v>177.64782870792729</v>
      </c>
      <c r="G15" s="151">
        <v>0</v>
      </c>
      <c r="H15" s="151">
        <v>14.024828582204785</v>
      </c>
      <c r="I15" s="151">
        <v>0</v>
      </c>
      <c r="J15" s="151">
        <v>38.957857172791073</v>
      </c>
      <c r="K15" s="151">
        <v>447.23620034364149</v>
      </c>
      <c r="L15" s="151">
        <v>42.074485746614357</v>
      </c>
      <c r="M15" s="151">
        <v>48.307742894260919</v>
      </c>
      <c r="N15" s="151">
        <v>0</v>
      </c>
      <c r="O15" s="151">
        <v>3.1166285738232853</v>
      </c>
      <c r="P15" s="151">
        <v>31.166285738232855</v>
      </c>
      <c r="Q15" s="151">
        <v>0</v>
      </c>
      <c r="R15" s="152">
        <v>595.23809523809518</v>
      </c>
      <c r="S15" s="151">
        <v>3.1166285738232853</v>
      </c>
      <c r="T15" s="151">
        <v>107.52368579690335</v>
      </c>
      <c r="U15" s="151">
        <v>119.99020009219649</v>
      </c>
      <c r="V15" s="151">
        <v>1.5583142869116426</v>
      </c>
    </row>
    <row r="16" spans="1:22" ht="26.25" customHeight="1">
      <c r="A16" s="153">
        <v>11</v>
      </c>
      <c r="B16" s="278" t="s">
        <v>104</v>
      </c>
      <c r="C16" s="280">
        <v>63920.5</v>
      </c>
      <c r="D16" s="164">
        <v>1009.5962953981899</v>
      </c>
      <c r="E16" s="164">
        <v>18.906297666632771</v>
      </c>
      <c r="F16" s="164">
        <v>196.6254957329808</v>
      </c>
      <c r="G16" s="164">
        <v>0</v>
      </c>
      <c r="H16" s="164">
        <v>3.781259533326554</v>
      </c>
      <c r="I16" s="164">
        <v>0</v>
      </c>
      <c r="J16" s="164">
        <v>11.343778599979661</v>
      </c>
      <c r="K16" s="164">
        <v>465.09492259916613</v>
      </c>
      <c r="L16" s="164">
        <v>52.937633466571761</v>
      </c>
      <c r="M16" s="164">
        <v>60.500152533224863</v>
      </c>
      <c r="N16" s="164">
        <v>3.781259533326554</v>
      </c>
      <c r="O16" s="164">
        <v>0</v>
      </c>
      <c r="P16" s="164">
        <v>22.687557199959322</v>
      </c>
      <c r="Q16" s="164">
        <v>0</v>
      </c>
      <c r="R16" s="162">
        <v>239.80815347721821</v>
      </c>
      <c r="S16" s="164">
        <v>0</v>
      </c>
      <c r="T16" s="164">
        <v>83.187709733184178</v>
      </c>
      <c r="U16" s="164">
        <v>86.96896926651074</v>
      </c>
      <c r="V16" s="164">
        <v>3.781259533326554</v>
      </c>
    </row>
    <row r="17" spans="1:22" ht="42.75" customHeight="1">
      <c r="A17" s="357" t="s">
        <v>108</v>
      </c>
      <c r="B17" s="358"/>
      <c r="C17" s="282">
        <v>219024</v>
      </c>
      <c r="D17" s="152">
        <v>1038.4236430710789</v>
      </c>
      <c r="E17" s="152">
        <v>12.138852363211337</v>
      </c>
      <c r="F17" s="152">
        <v>183.18631748118926</v>
      </c>
      <c r="G17" s="152">
        <v>0</v>
      </c>
      <c r="H17" s="152">
        <v>11.035320330192125</v>
      </c>
      <c r="I17" s="152">
        <v>0</v>
      </c>
      <c r="J17" s="152">
        <v>30.898896924537947</v>
      </c>
      <c r="K17" s="152">
        <v>452.44813353787708</v>
      </c>
      <c r="L17" s="152">
        <v>45.244813353787713</v>
      </c>
      <c r="M17" s="152">
        <v>51.86600555190298</v>
      </c>
      <c r="N17" s="152">
        <v>1.1035320330192124</v>
      </c>
      <c r="O17" s="152">
        <v>2.2070640660384249</v>
      </c>
      <c r="P17" s="152">
        <v>28.691832858499524</v>
      </c>
      <c r="Q17" s="152">
        <v>0</v>
      </c>
      <c r="R17" s="152">
        <v>477.326968973747</v>
      </c>
      <c r="S17" s="152">
        <v>2.2070640660384249</v>
      </c>
      <c r="T17" s="152">
        <v>100.42141500474834</v>
      </c>
      <c r="U17" s="152">
        <v>110.35320330192124</v>
      </c>
      <c r="V17" s="152">
        <v>2.2070640660384249</v>
      </c>
    </row>
    <row r="18" spans="1:22" ht="30" customHeight="1">
      <c r="A18" s="351" t="s">
        <v>107</v>
      </c>
      <c r="B18" s="352"/>
      <c r="C18" s="353"/>
      <c r="D18" s="154">
        <v>1</v>
      </c>
      <c r="E18" s="155">
        <v>1.1689691817215728E-2</v>
      </c>
      <c r="F18" s="155">
        <v>0.17640807651434642</v>
      </c>
      <c r="G18" s="155">
        <v>0</v>
      </c>
      <c r="H18" s="155">
        <v>1.0626992561105207E-2</v>
      </c>
      <c r="I18" s="155">
        <v>0</v>
      </c>
      <c r="J18" s="155">
        <v>2.975557917109458E-2</v>
      </c>
      <c r="K18" s="155">
        <v>0.4357066950053135</v>
      </c>
      <c r="L18" s="155">
        <v>4.3570669500531352E-2</v>
      </c>
      <c r="M18" s="155">
        <v>4.994686503719447E-2</v>
      </c>
      <c r="N18" s="155">
        <v>1.0626992561105207E-3</v>
      </c>
      <c r="O18" s="155">
        <v>2.1253985122210413E-3</v>
      </c>
      <c r="P18" s="155">
        <v>2.763018065887354E-2</v>
      </c>
      <c r="Q18" s="155">
        <v>0</v>
      </c>
      <c r="R18" s="155">
        <v>6.376195536663124E-3</v>
      </c>
      <c r="S18" s="155">
        <v>2.1253985122210413E-3</v>
      </c>
      <c r="T18" s="155">
        <v>9.6705632306057387E-2</v>
      </c>
      <c r="U18" s="155">
        <v>0.10626992561105207</v>
      </c>
      <c r="V18" s="155">
        <v>2.1253985122210413E-3</v>
      </c>
    </row>
    <row r="19" spans="1:22" s="27" customFormat="1" ht="30" customHeight="1">
      <c r="A19" s="337" t="s">
        <v>116</v>
      </c>
      <c r="B19" s="331"/>
      <c r="C19" s="332"/>
      <c r="D19" s="135">
        <v>1029.8583366931789</v>
      </c>
      <c r="E19" s="135">
        <v>16.610618333760947</v>
      </c>
      <c r="F19" s="135">
        <v>156.13981233735291</v>
      </c>
      <c r="G19" s="135">
        <v>2.2147491111681266</v>
      </c>
      <c r="H19" s="135">
        <v>16.610618333760947</v>
      </c>
      <c r="I19" s="135">
        <v>0</v>
      </c>
      <c r="J19" s="135">
        <v>53.153978668035037</v>
      </c>
      <c r="K19" s="135">
        <v>425.2318293442803</v>
      </c>
      <c r="L19" s="135">
        <v>48.724480445698781</v>
      </c>
      <c r="M19" s="135">
        <v>42.080233112194406</v>
      </c>
      <c r="N19" s="135">
        <v>0</v>
      </c>
      <c r="O19" s="135">
        <v>1.1073745555840633</v>
      </c>
      <c r="P19" s="135">
        <v>16.610618333760947</v>
      </c>
      <c r="Q19" s="135">
        <v>0</v>
      </c>
      <c r="R19" s="135">
        <v>507.24637681159419</v>
      </c>
      <c r="S19" s="135">
        <v>1.1073745555840633</v>
      </c>
      <c r="T19" s="135">
        <v>115.16695378074257</v>
      </c>
      <c r="U19" s="135">
        <v>127.34807389216728</v>
      </c>
      <c r="V19" s="135">
        <v>7.751621889088443</v>
      </c>
    </row>
    <row r="20" spans="1:22" ht="39.75" customHeight="1">
      <c r="A20" s="333" t="s">
        <v>109</v>
      </c>
      <c r="B20" s="354"/>
      <c r="C20" s="354"/>
      <c r="D20" s="144">
        <v>8.3169753282794634E-3</v>
      </c>
      <c r="E20" s="144">
        <v>-0.26921128886940848</v>
      </c>
      <c r="F20" s="144">
        <v>0.1732197876951469</v>
      </c>
      <c r="G20" s="144"/>
      <c r="H20" s="144">
        <v>-0.3356466262449167</v>
      </c>
      <c r="I20" s="144"/>
      <c r="J20" s="144">
        <v>-0.41869079796430231</v>
      </c>
      <c r="K20" s="144">
        <v>6.4003450154625385E-2</v>
      </c>
      <c r="L20" s="144">
        <v>-7.1415170774145054E-2</v>
      </c>
      <c r="M20" s="144">
        <v>0.23255033815087778</v>
      </c>
      <c r="N20" s="144"/>
      <c r="O20" s="144">
        <v>0.99306012126524945</v>
      </c>
      <c r="P20" s="144">
        <v>0.72731877176321658</v>
      </c>
      <c r="Q20" s="144"/>
      <c r="R20" s="144">
        <v>-5.8983975451755932E-2</v>
      </c>
      <c r="S20" s="144">
        <v>0.99306012126524945</v>
      </c>
      <c r="T20" s="144">
        <v>-0.1280361969464533</v>
      </c>
      <c r="U20" s="144">
        <v>-0.13345212118902205</v>
      </c>
      <c r="V20" s="144">
        <v>-0.71527712553353573</v>
      </c>
    </row>
    <row r="21" spans="1:22" s="27" customFormat="1">
      <c r="A21" s="355" t="s">
        <v>117</v>
      </c>
      <c r="B21" s="341"/>
      <c r="C21" s="341"/>
      <c r="D21" s="165">
        <v>930</v>
      </c>
      <c r="E21" s="165">
        <v>15</v>
      </c>
      <c r="F21" s="165">
        <v>141</v>
      </c>
      <c r="G21" s="165">
        <v>2</v>
      </c>
      <c r="H21" s="165">
        <v>15</v>
      </c>
      <c r="I21" s="165">
        <v>0</v>
      </c>
      <c r="J21" s="165">
        <v>48</v>
      </c>
      <c r="K21" s="165">
        <v>384</v>
      </c>
      <c r="L21" s="165">
        <v>44</v>
      </c>
      <c r="M21" s="165">
        <v>38</v>
      </c>
      <c r="N21" s="165">
        <v>0</v>
      </c>
      <c r="O21" s="165">
        <v>1</v>
      </c>
      <c r="P21" s="165">
        <v>15</v>
      </c>
      <c r="Q21" s="165">
        <v>0</v>
      </c>
      <c r="R21" s="165">
        <v>7</v>
      </c>
      <c r="S21" s="165">
        <v>1</v>
      </c>
      <c r="T21" s="165">
        <v>104</v>
      </c>
      <c r="U21" s="165">
        <v>115</v>
      </c>
      <c r="V21" s="165">
        <v>7</v>
      </c>
    </row>
    <row r="22" spans="1:22" s="27" customFormat="1">
      <c r="A22" s="356" t="s">
        <v>118</v>
      </c>
      <c r="B22" s="331"/>
      <c r="C22" s="332"/>
      <c r="D22" s="166">
        <v>1009.0743174354027</v>
      </c>
      <c r="E22" s="166">
        <v>13.350487110501472</v>
      </c>
      <c r="F22" s="166">
        <v>140.18011466026545</v>
      </c>
      <c r="G22" s="166">
        <v>0</v>
      </c>
      <c r="H22" s="166">
        <v>15.575568295585049</v>
      </c>
      <c r="I22" s="166">
        <v>0</v>
      </c>
      <c r="J22" s="166">
        <v>31.151136591170097</v>
      </c>
      <c r="K22" s="166">
        <v>431.66574990621422</v>
      </c>
      <c r="L22" s="166">
        <v>68.977516737590932</v>
      </c>
      <c r="M22" s="166">
        <v>43.389083109129778</v>
      </c>
      <c r="N22" s="166">
        <v>2.2250811850835781</v>
      </c>
      <c r="O22" s="166">
        <v>2.2250811850835781</v>
      </c>
      <c r="P22" s="166">
        <v>18.913190073210416</v>
      </c>
      <c r="Q22" s="166">
        <v>0</v>
      </c>
      <c r="R22" s="166">
        <v>430.4</v>
      </c>
      <c r="S22" s="166">
        <v>5.5627029627089462</v>
      </c>
      <c r="T22" s="166">
        <v>104.5788156989282</v>
      </c>
      <c r="U22" s="166">
        <v>124.60454636468039</v>
      </c>
      <c r="V22" s="166">
        <v>6.6752435552507361</v>
      </c>
    </row>
    <row r="23" spans="1:22" s="27" customFormat="1">
      <c r="A23" s="355" t="s">
        <v>119</v>
      </c>
      <c r="B23" s="341"/>
      <c r="C23" s="341"/>
      <c r="D23" s="166">
        <v>1019.0346043641173</v>
      </c>
      <c r="E23" s="166">
        <v>16.760437571778244</v>
      </c>
      <c r="F23" s="166">
        <v>139.67031309815204</v>
      </c>
      <c r="G23" s="166">
        <v>1.1173625047852163</v>
      </c>
      <c r="H23" s="166">
        <v>15.643075066993028</v>
      </c>
      <c r="I23" s="166">
        <v>0</v>
      </c>
      <c r="J23" s="166">
        <v>37.990325162697353</v>
      </c>
      <c r="K23" s="166">
        <v>440.24082688537521</v>
      </c>
      <c r="L23" s="166">
        <v>52.516037724905168</v>
      </c>
      <c r="M23" s="166">
        <v>54.7507627344756</v>
      </c>
      <c r="N23" s="166">
        <v>1.1173625047852163</v>
      </c>
      <c r="O23" s="166">
        <v>1.1173625047852163</v>
      </c>
      <c r="P23" s="166">
        <v>17.87780007656346</v>
      </c>
      <c r="Q23" s="166">
        <v>0</v>
      </c>
      <c r="R23" s="166">
        <v>300.06230529595018</v>
      </c>
      <c r="S23" s="166">
        <v>6.7041750287112976</v>
      </c>
      <c r="T23" s="166">
        <v>86.036912868461641</v>
      </c>
      <c r="U23" s="166">
        <v>145.25712562207809</v>
      </c>
      <c r="V23" s="166">
        <v>6.7041750287112976</v>
      </c>
    </row>
    <row r="24" spans="1:22" ht="15">
      <c r="A24" s="157"/>
      <c r="B24" s="157"/>
      <c r="C24" s="140"/>
      <c r="D24" s="158"/>
    </row>
    <row r="25" spans="1:22" ht="15">
      <c r="B25" s="158"/>
      <c r="C25" s="283"/>
      <c r="D25" s="159"/>
      <c r="P25" s="160"/>
      <c r="Q25" s="160"/>
      <c r="R25" s="143"/>
      <c r="S25" s="161"/>
      <c r="T25" s="160"/>
    </row>
  </sheetData>
  <mergeCells count="12">
    <mergeCell ref="A23:C23"/>
    <mergeCell ref="A1:T1"/>
    <mergeCell ref="A3:A4"/>
    <mergeCell ref="B3:B4"/>
    <mergeCell ref="C3:C4"/>
    <mergeCell ref="D3:D4"/>
    <mergeCell ref="A17:B17"/>
    <mergeCell ref="A18:C18"/>
    <mergeCell ref="A19:C19"/>
    <mergeCell ref="A20:C20"/>
    <mergeCell ref="A21:C21"/>
    <mergeCell ref="A22:C2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Zeros="0" topLeftCell="A4" workbookViewId="0">
      <selection activeCell="F18" sqref="F18"/>
    </sheetView>
  </sheetViews>
  <sheetFormatPr defaultRowHeight="12.75"/>
  <cols>
    <col min="1" max="1" width="6.7109375" customWidth="1"/>
    <col min="2" max="2" width="18.5703125" customWidth="1"/>
    <col min="5" max="11" width="7.42578125" customWidth="1"/>
    <col min="12" max="12" width="6.42578125" customWidth="1"/>
    <col min="13" max="13" width="6.140625" customWidth="1"/>
    <col min="14" max="14" width="7.42578125" customWidth="1"/>
    <col min="15" max="15" width="6.28515625" customWidth="1"/>
    <col min="16" max="20" width="7.42578125" customWidth="1"/>
  </cols>
  <sheetData>
    <row r="1" spans="1:21" ht="50.25" customHeight="1">
      <c r="A1" s="362" t="s">
        <v>123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195"/>
    </row>
    <row r="2" spans="1:21" ht="33" customHeight="1" thickBot="1">
      <c r="A2" s="112"/>
      <c r="B2" s="375" t="s">
        <v>129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114"/>
      <c r="T2" s="115"/>
    </row>
    <row r="3" spans="1:21" ht="166.5" thickBot="1">
      <c r="A3" s="376" t="s">
        <v>64</v>
      </c>
      <c r="B3" s="377" t="s">
        <v>65</v>
      </c>
      <c r="C3" s="378" t="s">
        <v>124</v>
      </c>
      <c r="D3" s="167" t="s">
        <v>66</v>
      </c>
      <c r="E3" s="116" t="s">
        <v>67</v>
      </c>
      <c r="F3" s="117" t="s">
        <v>68</v>
      </c>
      <c r="G3" s="117" t="s">
        <v>69</v>
      </c>
      <c r="H3" s="117" t="s">
        <v>70</v>
      </c>
      <c r="I3" s="117" t="s">
        <v>71</v>
      </c>
      <c r="J3" s="117" t="s">
        <v>72</v>
      </c>
      <c r="K3" s="168" t="s">
        <v>73</v>
      </c>
      <c r="L3" s="117" t="s">
        <v>74</v>
      </c>
      <c r="M3" s="169" t="s">
        <v>75</v>
      </c>
      <c r="N3" s="119" t="s">
        <v>76</v>
      </c>
      <c r="O3" s="119" t="s">
        <v>77</v>
      </c>
      <c r="P3" s="119" t="s">
        <v>78</v>
      </c>
      <c r="Q3" s="119" t="s">
        <v>81</v>
      </c>
      <c r="R3" s="119" t="s">
        <v>82</v>
      </c>
      <c r="S3" s="170" t="s">
        <v>83</v>
      </c>
      <c r="T3" s="119" t="s">
        <v>84</v>
      </c>
    </row>
    <row r="4" spans="1:21" ht="26.25" thickBot="1">
      <c r="A4" s="376"/>
      <c r="B4" s="377"/>
      <c r="C4" s="379"/>
      <c r="D4" s="171"/>
      <c r="E4" s="172" t="s">
        <v>85</v>
      </c>
      <c r="F4" s="173" t="s">
        <v>86</v>
      </c>
      <c r="G4" s="173" t="s">
        <v>87</v>
      </c>
      <c r="H4" s="173" t="s">
        <v>88</v>
      </c>
      <c r="I4" s="173" t="s">
        <v>89</v>
      </c>
      <c r="J4" s="173" t="s">
        <v>90</v>
      </c>
      <c r="K4" s="174" t="s">
        <v>91</v>
      </c>
      <c r="L4" s="173" t="s">
        <v>92</v>
      </c>
      <c r="M4" s="175" t="s">
        <v>93</v>
      </c>
      <c r="N4" s="176" t="s">
        <v>94</v>
      </c>
      <c r="O4" s="176" t="s">
        <v>95</v>
      </c>
      <c r="P4" s="176" t="s">
        <v>96</v>
      </c>
      <c r="Q4" s="176" t="s">
        <v>99</v>
      </c>
      <c r="R4" s="176" t="s">
        <v>100</v>
      </c>
      <c r="S4" s="177" t="s">
        <v>101</v>
      </c>
      <c r="T4" s="176" t="s">
        <v>102</v>
      </c>
    </row>
    <row r="5" spans="1:21" ht="15.75">
      <c r="A5" s="105">
        <v>1</v>
      </c>
      <c r="B5" s="104" t="s">
        <v>30</v>
      </c>
      <c r="C5" s="178">
        <v>18566</v>
      </c>
      <c r="D5" s="179">
        <v>41</v>
      </c>
      <c r="E5" s="180">
        <v>4</v>
      </c>
      <c r="F5" s="180">
        <v>10</v>
      </c>
      <c r="G5" s="180"/>
      <c r="H5" s="180">
        <v>1</v>
      </c>
      <c r="I5" s="180"/>
      <c r="J5" s="180">
        <v>1</v>
      </c>
      <c r="K5" s="181">
        <v>12</v>
      </c>
      <c r="L5" s="180">
        <v>1</v>
      </c>
      <c r="M5" s="182"/>
      <c r="N5" s="108"/>
      <c r="O5" s="108"/>
      <c r="P5" s="108">
        <v>1</v>
      </c>
      <c r="Q5" s="108"/>
      <c r="R5" s="108">
        <v>3</v>
      </c>
      <c r="S5" s="108">
        <v>8</v>
      </c>
      <c r="T5" s="108">
        <v>1</v>
      </c>
    </row>
    <row r="6" spans="1:21" ht="15.75">
      <c r="A6" s="105">
        <v>2</v>
      </c>
      <c r="B6" s="104" t="s">
        <v>29</v>
      </c>
      <c r="C6" s="178">
        <v>4367</v>
      </c>
      <c r="D6" s="179">
        <v>12</v>
      </c>
      <c r="E6" s="180"/>
      <c r="F6" s="180">
        <v>3</v>
      </c>
      <c r="G6" s="180"/>
      <c r="H6" s="180"/>
      <c r="I6" s="180"/>
      <c r="J6" s="180"/>
      <c r="K6" s="181">
        <v>1</v>
      </c>
      <c r="L6" s="180">
        <v>2</v>
      </c>
      <c r="M6" s="182"/>
      <c r="N6" s="108"/>
      <c r="O6" s="108"/>
      <c r="P6" s="108"/>
      <c r="Q6" s="108"/>
      <c r="R6" s="108"/>
      <c r="S6" s="108">
        <v>6</v>
      </c>
      <c r="T6" s="108"/>
    </row>
    <row r="7" spans="1:21" ht="15.75">
      <c r="A7" s="105">
        <v>3</v>
      </c>
      <c r="B7" s="104" t="s">
        <v>28</v>
      </c>
      <c r="C7" s="178">
        <v>6144</v>
      </c>
      <c r="D7" s="179">
        <v>18</v>
      </c>
      <c r="E7" s="182">
        <v>1</v>
      </c>
      <c r="F7" s="182">
        <v>5</v>
      </c>
      <c r="G7" s="182"/>
      <c r="H7" s="182">
        <v>1</v>
      </c>
      <c r="I7" s="182"/>
      <c r="J7" s="182">
        <v>2</v>
      </c>
      <c r="K7" s="182">
        <v>4</v>
      </c>
      <c r="L7" s="182">
        <v>1</v>
      </c>
      <c r="M7" s="182">
        <v>1</v>
      </c>
      <c r="N7" s="182"/>
      <c r="O7" s="182"/>
      <c r="P7" s="182"/>
      <c r="Q7" s="182"/>
      <c r="R7" s="182"/>
      <c r="S7" s="182">
        <v>3</v>
      </c>
      <c r="T7" s="182"/>
    </row>
    <row r="8" spans="1:21" ht="15.75">
      <c r="A8" s="105">
        <v>4</v>
      </c>
      <c r="B8" s="104" t="s">
        <v>27</v>
      </c>
      <c r="C8" s="178">
        <v>6837</v>
      </c>
      <c r="D8" s="179">
        <v>20</v>
      </c>
      <c r="E8" s="180"/>
      <c r="F8" s="180">
        <v>4</v>
      </c>
      <c r="G8" s="180"/>
      <c r="H8" s="180"/>
      <c r="I8" s="180"/>
      <c r="J8" s="180">
        <v>2</v>
      </c>
      <c r="K8" s="181">
        <v>4</v>
      </c>
      <c r="L8" s="180">
        <v>1</v>
      </c>
      <c r="M8" s="182"/>
      <c r="N8" s="108"/>
      <c r="O8" s="108"/>
      <c r="P8" s="108"/>
      <c r="Q8" s="108"/>
      <c r="R8" s="108">
        <v>1</v>
      </c>
      <c r="S8" s="108">
        <v>8</v>
      </c>
      <c r="T8" s="108"/>
    </row>
    <row r="9" spans="1:21" ht="15.75">
      <c r="A9" s="105">
        <v>5</v>
      </c>
      <c r="B9" s="104" t="s">
        <v>26</v>
      </c>
      <c r="C9" s="178">
        <v>7177</v>
      </c>
      <c r="D9" s="179">
        <v>21</v>
      </c>
      <c r="E9" s="180"/>
      <c r="F9" s="180">
        <v>2</v>
      </c>
      <c r="G9" s="180"/>
      <c r="H9" s="180"/>
      <c r="I9" s="180"/>
      <c r="J9" s="180"/>
      <c r="K9" s="181">
        <v>10</v>
      </c>
      <c r="L9" s="180"/>
      <c r="M9" s="182">
        <v>1</v>
      </c>
      <c r="N9" s="108"/>
      <c r="O9" s="108"/>
      <c r="P9" s="108"/>
      <c r="Q9" s="108"/>
      <c r="R9" s="108">
        <v>1</v>
      </c>
      <c r="S9" s="108">
        <v>7</v>
      </c>
      <c r="T9" s="108"/>
    </row>
    <row r="10" spans="1:21" ht="15.75">
      <c r="A10" s="105">
        <v>6</v>
      </c>
      <c r="B10" s="104" t="s">
        <v>25</v>
      </c>
      <c r="C10" s="178">
        <v>5911</v>
      </c>
      <c r="D10" s="179">
        <v>18</v>
      </c>
      <c r="E10" s="180"/>
      <c r="F10" s="180">
        <v>1</v>
      </c>
      <c r="G10" s="180"/>
      <c r="H10" s="180"/>
      <c r="I10" s="180"/>
      <c r="J10" s="180">
        <v>1</v>
      </c>
      <c r="K10" s="181">
        <v>7</v>
      </c>
      <c r="L10" s="180">
        <v>1</v>
      </c>
      <c r="M10" s="182"/>
      <c r="N10" s="108"/>
      <c r="O10" s="108"/>
      <c r="P10" s="108"/>
      <c r="Q10" s="108"/>
      <c r="R10" s="108">
        <v>1</v>
      </c>
      <c r="S10" s="108">
        <v>7</v>
      </c>
      <c r="T10" s="108"/>
    </row>
    <row r="11" spans="1:21" ht="15.75">
      <c r="A11" s="105">
        <v>7</v>
      </c>
      <c r="B11" s="104" t="s">
        <v>24</v>
      </c>
      <c r="C11" s="183">
        <v>9898</v>
      </c>
      <c r="D11" s="179">
        <v>14</v>
      </c>
      <c r="E11" s="180"/>
      <c r="F11" s="180">
        <v>2</v>
      </c>
      <c r="G11" s="180"/>
      <c r="H11" s="180"/>
      <c r="I11" s="180"/>
      <c r="J11" s="180">
        <v>2</v>
      </c>
      <c r="K11" s="181">
        <v>4</v>
      </c>
      <c r="L11" s="180"/>
      <c r="M11" s="182"/>
      <c r="N11" s="108"/>
      <c r="O11" s="108"/>
      <c r="P11" s="108"/>
      <c r="Q11" s="108"/>
      <c r="R11" s="108"/>
      <c r="S11" s="108">
        <v>6</v>
      </c>
      <c r="T11" s="108"/>
    </row>
    <row r="12" spans="1:21" ht="15.75">
      <c r="A12" s="105">
        <v>8</v>
      </c>
      <c r="B12" s="104" t="s">
        <v>23</v>
      </c>
      <c r="C12" s="178">
        <v>7219</v>
      </c>
      <c r="D12" s="179">
        <v>13</v>
      </c>
      <c r="E12" s="180"/>
      <c r="F12" s="180">
        <v>1</v>
      </c>
      <c r="G12" s="180"/>
      <c r="H12" s="180"/>
      <c r="I12" s="180"/>
      <c r="J12" s="180"/>
      <c r="K12" s="181">
        <v>5</v>
      </c>
      <c r="L12" s="180">
        <v>3</v>
      </c>
      <c r="M12" s="182">
        <v>1</v>
      </c>
      <c r="N12" s="108"/>
      <c r="O12" s="108"/>
      <c r="P12" s="108"/>
      <c r="Q12" s="108"/>
      <c r="R12" s="108"/>
      <c r="S12" s="108">
        <v>3</v>
      </c>
      <c r="T12" s="108"/>
    </row>
    <row r="13" spans="1:21" ht="15.75">
      <c r="A13" s="105">
        <v>9</v>
      </c>
      <c r="B13" s="104" t="s">
        <v>22</v>
      </c>
      <c r="C13" s="178">
        <v>8436</v>
      </c>
      <c r="D13" s="179">
        <v>25</v>
      </c>
      <c r="E13" s="180"/>
      <c r="F13" s="180">
        <v>5</v>
      </c>
      <c r="G13" s="180"/>
      <c r="H13" s="180">
        <v>1</v>
      </c>
      <c r="I13" s="180"/>
      <c r="J13" s="180"/>
      <c r="K13" s="181">
        <v>10</v>
      </c>
      <c r="L13" s="180"/>
      <c r="M13" s="182">
        <v>1</v>
      </c>
      <c r="N13" s="108"/>
      <c r="O13" s="108"/>
      <c r="P13" s="108">
        <v>1</v>
      </c>
      <c r="Q13" s="108"/>
      <c r="R13" s="108"/>
      <c r="S13" s="108">
        <v>7</v>
      </c>
      <c r="T13" s="108"/>
    </row>
    <row r="14" spans="1:21" ht="15.75">
      <c r="A14" s="105">
        <v>10</v>
      </c>
      <c r="B14" s="93" t="s">
        <v>21</v>
      </c>
      <c r="C14" s="178">
        <v>5204</v>
      </c>
      <c r="D14" s="179">
        <v>14</v>
      </c>
      <c r="E14" s="180"/>
      <c r="F14" s="180">
        <v>1</v>
      </c>
      <c r="G14" s="180"/>
      <c r="H14" s="180"/>
      <c r="I14" s="180"/>
      <c r="J14" s="180"/>
      <c r="K14" s="181">
        <v>7</v>
      </c>
      <c r="L14" s="180"/>
      <c r="M14" s="182">
        <v>2</v>
      </c>
      <c r="N14" s="108"/>
      <c r="O14" s="108"/>
      <c r="P14" s="108"/>
      <c r="Q14" s="108"/>
      <c r="R14" s="108"/>
      <c r="S14" s="108">
        <v>4</v>
      </c>
      <c r="T14" s="108"/>
    </row>
    <row r="15" spans="1:21" ht="24" customHeight="1">
      <c r="A15" s="184" t="s">
        <v>103</v>
      </c>
      <c r="B15" s="185" t="s">
        <v>20</v>
      </c>
      <c r="C15" s="78">
        <v>79759</v>
      </c>
      <c r="D15" s="186">
        <v>196</v>
      </c>
      <c r="E15" s="186">
        <v>5</v>
      </c>
      <c r="F15" s="186">
        <v>34</v>
      </c>
      <c r="G15" s="186">
        <v>0</v>
      </c>
      <c r="H15" s="186">
        <v>3</v>
      </c>
      <c r="I15" s="186">
        <v>0</v>
      </c>
      <c r="J15" s="186">
        <v>8</v>
      </c>
      <c r="K15" s="186">
        <v>64</v>
      </c>
      <c r="L15" s="186">
        <v>9</v>
      </c>
      <c r="M15" s="186">
        <v>6</v>
      </c>
      <c r="N15" s="186">
        <v>0</v>
      </c>
      <c r="O15" s="186">
        <v>0</v>
      </c>
      <c r="P15" s="186">
        <v>2</v>
      </c>
      <c r="Q15" s="186">
        <v>0</v>
      </c>
      <c r="R15" s="186">
        <v>6</v>
      </c>
      <c r="S15" s="186">
        <v>59</v>
      </c>
      <c r="T15" s="186">
        <v>1</v>
      </c>
    </row>
    <row r="16" spans="1:21" ht="15.75">
      <c r="A16" s="105">
        <v>11</v>
      </c>
      <c r="B16" s="104" t="s">
        <v>104</v>
      </c>
      <c r="C16" s="187">
        <v>36472</v>
      </c>
      <c r="D16" s="179">
        <v>47</v>
      </c>
      <c r="E16" s="180">
        <v>3</v>
      </c>
      <c r="F16" s="180">
        <v>8</v>
      </c>
      <c r="G16" s="180"/>
      <c r="H16" s="180"/>
      <c r="I16" s="180"/>
      <c r="J16" s="180">
        <v>1</v>
      </c>
      <c r="K16" s="181">
        <v>13</v>
      </c>
      <c r="L16" s="180">
        <v>4</v>
      </c>
      <c r="M16" s="182">
        <v>5</v>
      </c>
      <c r="N16" s="108">
        <v>1</v>
      </c>
      <c r="O16" s="108"/>
      <c r="P16" s="108"/>
      <c r="Q16" s="108"/>
      <c r="R16" s="108">
        <v>2</v>
      </c>
      <c r="S16" s="108">
        <v>10</v>
      </c>
      <c r="T16" s="108">
        <v>1</v>
      </c>
    </row>
    <row r="17" spans="1:20" ht="33" customHeight="1">
      <c r="A17" s="380" t="s">
        <v>120</v>
      </c>
      <c r="B17" s="381"/>
      <c r="C17" s="78">
        <v>116231</v>
      </c>
      <c r="D17" s="186">
        <v>243</v>
      </c>
      <c r="E17" s="186">
        <v>8</v>
      </c>
      <c r="F17" s="186">
        <v>42</v>
      </c>
      <c r="G17" s="186">
        <v>0</v>
      </c>
      <c r="H17" s="186">
        <v>3</v>
      </c>
      <c r="I17" s="186">
        <v>0</v>
      </c>
      <c r="J17" s="186">
        <v>9</v>
      </c>
      <c r="K17" s="186">
        <v>77</v>
      </c>
      <c r="L17" s="186">
        <v>13</v>
      </c>
      <c r="M17" s="186">
        <v>11</v>
      </c>
      <c r="N17" s="186">
        <v>1</v>
      </c>
      <c r="O17" s="186">
        <v>0</v>
      </c>
      <c r="P17" s="186">
        <v>2</v>
      </c>
      <c r="Q17" s="186">
        <v>0</v>
      </c>
      <c r="R17" s="186">
        <v>8</v>
      </c>
      <c r="S17" s="186">
        <v>69</v>
      </c>
      <c r="T17" s="186">
        <v>2</v>
      </c>
    </row>
    <row r="18" spans="1:20" ht="26.25" customHeight="1">
      <c r="A18" s="364" t="s">
        <v>107</v>
      </c>
      <c r="B18" s="365"/>
      <c r="C18" s="366"/>
      <c r="D18" s="188">
        <v>1</v>
      </c>
      <c r="E18" s="189">
        <v>3.292181069958848E-2</v>
      </c>
      <c r="F18" s="189">
        <v>0.1728395061728395</v>
      </c>
      <c r="G18" s="189">
        <v>0</v>
      </c>
      <c r="H18" s="189">
        <v>1.2345679012345678E-2</v>
      </c>
      <c r="I18" s="189">
        <v>0</v>
      </c>
      <c r="J18" s="189">
        <v>3.7037037037037035E-2</v>
      </c>
      <c r="K18" s="189">
        <v>0.3168724279835391</v>
      </c>
      <c r="L18" s="189">
        <v>5.3497942386831275E-2</v>
      </c>
      <c r="M18" s="189">
        <v>4.5267489711934158E-2</v>
      </c>
      <c r="N18" s="189">
        <v>4.11522633744856E-3</v>
      </c>
      <c r="O18" s="189">
        <v>0</v>
      </c>
      <c r="P18" s="189">
        <v>8.23045267489712E-3</v>
      </c>
      <c r="Q18" s="189">
        <v>0</v>
      </c>
      <c r="R18" s="189">
        <v>3.292181069958848E-2</v>
      </c>
      <c r="S18" s="189">
        <v>0.2839506172839506</v>
      </c>
      <c r="T18" s="189">
        <v>8.23045267489712E-3</v>
      </c>
    </row>
    <row r="19" spans="1:20" ht="30.75" customHeight="1">
      <c r="A19" s="367" t="s">
        <v>125</v>
      </c>
      <c r="B19" s="367"/>
      <c r="C19" s="367"/>
      <c r="D19" s="190">
        <v>505.31355662430843</v>
      </c>
      <c r="E19" s="190">
        <v>16.635837255121263</v>
      </c>
      <c r="F19" s="190">
        <v>87.338145589386642</v>
      </c>
      <c r="G19" s="190">
        <v>0</v>
      </c>
      <c r="H19" s="190">
        <v>6.238438970670475</v>
      </c>
      <c r="I19" s="190">
        <v>0</v>
      </c>
      <c r="J19" s="190">
        <v>18.715316912011428</v>
      </c>
      <c r="K19" s="190">
        <v>160.11993358054218</v>
      </c>
      <c r="L19" s="190">
        <v>27.033235539572058</v>
      </c>
      <c r="M19" s="190">
        <v>22.874276225791739</v>
      </c>
      <c r="N19" s="190">
        <v>2.0794796568901579</v>
      </c>
      <c r="O19" s="190">
        <v>0</v>
      </c>
      <c r="P19" s="190">
        <v>4.1589593137803158</v>
      </c>
      <c r="Q19" s="190">
        <v>0</v>
      </c>
      <c r="R19" s="190">
        <v>16.635837255121263</v>
      </c>
      <c r="S19" s="190">
        <v>143.48409632542092</v>
      </c>
      <c r="T19" s="190">
        <v>4.1589593137803158</v>
      </c>
    </row>
    <row r="20" spans="1:20" ht="15.75">
      <c r="A20" s="368" t="s">
        <v>126</v>
      </c>
      <c r="B20" s="369"/>
      <c r="C20" s="370"/>
      <c r="D20" s="156">
        <v>516.96996141440582</v>
      </c>
      <c r="E20" s="156">
        <v>24.814558147891479</v>
      </c>
      <c r="F20" s="156">
        <v>66.172155061043952</v>
      </c>
      <c r="G20" s="156">
        <v>0</v>
      </c>
      <c r="H20" s="156">
        <v>0</v>
      </c>
      <c r="I20" s="156">
        <v>0</v>
      </c>
      <c r="J20" s="156">
        <v>14.475158919603363</v>
      </c>
      <c r="K20" s="156">
        <v>146.81946904169126</v>
      </c>
      <c r="L20" s="156">
        <v>26.882437993549104</v>
      </c>
      <c r="M20" s="156">
        <v>22.746678302233857</v>
      </c>
      <c r="N20" s="156">
        <v>0</v>
      </c>
      <c r="O20" s="156">
        <v>0</v>
      </c>
      <c r="P20" s="156">
        <v>8.271519382630494</v>
      </c>
      <c r="Q20" s="156">
        <v>0</v>
      </c>
      <c r="R20" s="156">
        <v>24.814558147891479</v>
      </c>
      <c r="S20" s="156">
        <v>181.97342641787085</v>
      </c>
      <c r="T20" s="156">
        <v>12.407279073945739</v>
      </c>
    </row>
    <row r="21" spans="1:20" ht="28.5" customHeight="1">
      <c r="A21" s="371" t="s">
        <v>127</v>
      </c>
      <c r="B21" s="371"/>
      <c r="C21" s="372"/>
      <c r="D21" s="192">
        <v>-2.254754755615973E-2</v>
      </c>
      <c r="E21" s="192">
        <v>-0.32959365401657048</v>
      </c>
      <c r="F21" s="192">
        <v>0.31986249365487662</v>
      </c>
      <c r="G21" s="192"/>
      <c r="H21" s="192"/>
      <c r="I21" s="192"/>
      <c r="J21" s="192">
        <v>0.29292652439661437</v>
      </c>
      <c r="K21" s="192">
        <v>9.05906050857197E-2</v>
      </c>
      <c r="L21" s="192">
        <v>5.6095189751443897E-3</v>
      </c>
      <c r="M21" s="192">
        <v>5.6095189751441676E-3</v>
      </c>
      <c r="N21" s="192"/>
      <c r="O21" s="192"/>
      <c r="P21" s="192">
        <v>-0.49719524051242803</v>
      </c>
      <c r="Q21" s="192"/>
      <c r="R21" s="192">
        <v>-0.32959365401657048</v>
      </c>
      <c r="S21" s="192">
        <v>-0.21151071807630728</v>
      </c>
      <c r="T21" s="192">
        <v>-0.66479682700828524</v>
      </c>
    </row>
    <row r="22" spans="1:20" ht="15">
      <c r="A22" s="337" t="s">
        <v>128</v>
      </c>
      <c r="B22" s="373"/>
      <c r="C22" s="374"/>
      <c r="D22" s="193">
        <v>250</v>
      </c>
      <c r="E22" s="193">
        <v>12</v>
      </c>
      <c r="F22" s="193">
        <v>32</v>
      </c>
      <c r="G22" s="193">
        <v>0</v>
      </c>
      <c r="H22" s="193">
        <v>0</v>
      </c>
      <c r="I22" s="193">
        <v>0</v>
      </c>
      <c r="J22" s="193">
        <v>7</v>
      </c>
      <c r="K22" s="193">
        <v>71</v>
      </c>
      <c r="L22" s="193">
        <v>13</v>
      </c>
      <c r="M22" s="193">
        <v>11</v>
      </c>
      <c r="N22" s="193">
        <v>0</v>
      </c>
      <c r="O22" s="193">
        <v>0</v>
      </c>
      <c r="P22" s="193">
        <v>4</v>
      </c>
      <c r="Q22" s="193">
        <v>0</v>
      </c>
      <c r="R22" s="193">
        <v>12</v>
      </c>
      <c r="S22" s="193">
        <v>88</v>
      </c>
      <c r="T22" s="193">
        <v>6</v>
      </c>
    </row>
    <row r="23" spans="1:20">
      <c r="A23" s="368" t="s">
        <v>121</v>
      </c>
      <c r="B23" s="369"/>
      <c r="C23" s="370"/>
      <c r="D23" s="191">
        <v>481.41672766891941</v>
      </c>
      <c r="E23" s="191">
        <v>20.573364430295705</v>
      </c>
      <c r="F23" s="191">
        <v>55.548083961798397</v>
      </c>
      <c r="G23" s="191">
        <v>0</v>
      </c>
      <c r="H23" s="191">
        <v>2.0573364430295702</v>
      </c>
      <c r="I23" s="191">
        <v>0</v>
      </c>
      <c r="J23" s="191">
        <v>6.172009329088711</v>
      </c>
      <c r="K23" s="191">
        <v>146.07088745509949</v>
      </c>
      <c r="L23" s="191">
        <v>30.860046645443557</v>
      </c>
      <c r="M23" s="191">
        <v>14.401355101206992</v>
      </c>
      <c r="N23" s="191">
        <v>2.0573364430295702</v>
      </c>
      <c r="O23" s="191">
        <v>2.0573364430295702</v>
      </c>
      <c r="P23" s="191">
        <v>10.286682215147852</v>
      </c>
      <c r="Q23" s="191">
        <v>2.0573364430295702</v>
      </c>
      <c r="R23" s="191">
        <v>18.516027987266131</v>
      </c>
      <c r="S23" s="191">
        <v>170.75892477145433</v>
      </c>
      <c r="T23" s="191">
        <v>10.286682215147852</v>
      </c>
    </row>
    <row r="24" spans="1:20">
      <c r="A24" s="359" t="s">
        <v>122</v>
      </c>
      <c r="B24" s="360"/>
      <c r="C24" s="361"/>
      <c r="D24" s="194">
        <v>541.1</v>
      </c>
      <c r="E24" s="194">
        <v>16.2</v>
      </c>
      <c r="F24" s="194">
        <v>66.900000000000006</v>
      </c>
      <c r="G24" s="194">
        <v>2.0496756950000852</v>
      </c>
      <c r="H24" s="194">
        <v>6.1490270850002551</v>
      </c>
      <c r="I24" s="194">
        <v>0</v>
      </c>
      <c r="J24" s="194">
        <v>10.1</v>
      </c>
      <c r="K24" s="194">
        <v>148</v>
      </c>
      <c r="L24" s="194">
        <v>24.3</v>
      </c>
      <c r="M24" s="194">
        <v>40.6</v>
      </c>
      <c r="N24" s="194">
        <v>2.0496756950000852</v>
      </c>
      <c r="O24" s="194">
        <v>0</v>
      </c>
      <c r="P24" s="194">
        <v>6.1490270850002551</v>
      </c>
      <c r="Q24" s="194">
        <v>0</v>
      </c>
      <c r="R24" s="194">
        <v>14.2</v>
      </c>
      <c r="S24" s="194">
        <v>204.8</v>
      </c>
      <c r="T24" s="194">
        <v>6.1490270850002551</v>
      </c>
    </row>
    <row r="25" spans="1:20" ht="15">
      <c r="A25" s="157"/>
      <c r="B25" s="140"/>
      <c r="C25" s="140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</sheetData>
  <mergeCells count="13">
    <mergeCell ref="A24:C24"/>
    <mergeCell ref="A1:T1"/>
    <mergeCell ref="A18:C18"/>
    <mergeCell ref="A19:C19"/>
    <mergeCell ref="A20:C20"/>
    <mergeCell ref="A21:C21"/>
    <mergeCell ref="A22:C22"/>
    <mergeCell ref="A23:C23"/>
    <mergeCell ref="B2:R2"/>
    <mergeCell ref="A3:A4"/>
    <mergeCell ref="B3:B4"/>
    <mergeCell ref="C3:C4"/>
    <mergeCell ref="A17:B17"/>
  </mergeCells>
  <dataValidations count="1">
    <dataValidation operator="equal" allowBlank="1" showErrorMessage="1" sqref="C5:C16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Zeros="0" workbookViewId="0">
      <selection activeCell="J20" sqref="J20"/>
    </sheetView>
  </sheetViews>
  <sheetFormatPr defaultRowHeight="12.75"/>
  <cols>
    <col min="1" max="1" width="6.28515625" customWidth="1"/>
    <col min="2" max="2" width="18.140625" customWidth="1"/>
    <col min="5" max="6" width="7.42578125" customWidth="1"/>
    <col min="7" max="7" width="5.28515625" customWidth="1"/>
    <col min="8" max="9" width="7.42578125" customWidth="1"/>
    <col min="10" max="10" width="6.28515625" customWidth="1"/>
    <col min="11" max="11" width="7.42578125" customWidth="1"/>
    <col min="12" max="12" width="6.5703125" customWidth="1"/>
    <col min="13" max="20" width="7.42578125" customWidth="1"/>
  </cols>
  <sheetData>
    <row r="1" spans="1:20" ht="57" customHeight="1">
      <c r="A1" s="362" t="s">
        <v>130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90"/>
      <c r="T1" s="390"/>
    </row>
    <row r="2" spans="1:20" ht="21" thickBot="1">
      <c r="A2" s="112"/>
      <c r="B2" s="375" t="s">
        <v>129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114"/>
      <c r="T2" s="115"/>
    </row>
    <row r="3" spans="1:20" ht="166.5" thickBot="1">
      <c r="A3" s="376" t="s">
        <v>64</v>
      </c>
      <c r="B3" s="377" t="s">
        <v>65</v>
      </c>
      <c r="C3" s="378" t="s">
        <v>124</v>
      </c>
      <c r="D3" s="388" t="s">
        <v>66</v>
      </c>
      <c r="E3" s="116" t="s">
        <v>67</v>
      </c>
      <c r="F3" s="117" t="s">
        <v>68</v>
      </c>
      <c r="G3" s="117" t="s">
        <v>69</v>
      </c>
      <c r="H3" s="117" t="s">
        <v>70</v>
      </c>
      <c r="I3" s="196" t="s">
        <v>71</v>
      </c>
      <c r="J3" s="117" t="s">
        <v>72</v>
      </c>
      <c r="K3" s="168" t="s">
        <v>73</v>
      </c>
      <c r="L3" s="117" t="s">
        <v>74</v>
      </c>
      <c r="M3" s="169" t="s">
        <v>75</v>
      </c>
      <c r="N3" s="119" t="s">
        <v>76</v>
      </c>
      <c r="O3" s="119" t="s">
        <v>77</v>
      </c>
      <c r="P3" s="119" t="s">
        <v>78</v>
      </c>
      <c r="Q3" s="119" t="s">
        <v>81</v>
      </c>
      <c r="R3" s="119" t="s">
        <v>82</v>
      </c>
      <c r="S3" s="170" t="s">
        <v>83</v>
      </c>
      <c r="T3" s="119" t="s">
        <v>84</v>
      </c>
    </row>
    <row r="4" spans="1:20" ht="26.25" thickBot="1">
      <c r="A4" s="376"/>
      <c r="B4" s="377"/>
      <c r="C4" s="379"/>
      <c r="D4" s="389"/>
      <c r="E4" s="172" t="s">
        <v>85</v>
      </c>
      <c r="F4" s="173" t="s">
        <v>86</v>
      </c>
      <c r="G4" s="173" t="s">
        <v>87</v>
      </c>
      <c r="H4" s="173" t="s">
        <v>88</v>
      </c>
      <c r="I4" s="173" t="s">
        <v>89</v>
      </c>
      <c r="J4" s="173" t="s">
        <v>90</v>
      </c>
      <c r="K4" s="174" t="s">
        <v>91</v>
      </c>
      <c r="L4" s="173" t="s">
        <v>92</v>
      </c>
      <c r="M4" s="175" t="s">
        <v>93</v>
      </c>
      <c r="N4" s="176" t="s">
        <v>94</v>
      </c>
      <c r="O4" s="176" t="s">
        <v>95</v>
      </c>
      <c r="P4" s="176" t="s">
        <v>96</v>
      </c>
      <c r="Q4" s="176" t="s">
        <v>99</v>
      </c>
      <c r="R4" s="176" t="s">
        <v>100</v>
      </c>
      <c r="S4" s="177" t="s">
        <v>101</v>
      </c>
      <c r="T4" s="176" t="s">
        <v>102</v>
      </c>
    </row>
    <row r="5" spans="1:20" ht="15.75">
      <c r="A5" s="105">
        <v>1</v>
      </c>
      <c r="B5" s="104" t="s">
        <v>30</v>
      </c>
      <c r="C5" s="178">
        <v>18566</v>
      </c>
      <c r="D5" s="197">
        <v>533.75525153506408</v>
      </c>
      <c r="E5" s="198">
        <v>52.073683076591621</v>
      </c>
      <c r="F5" s="198">
        <v>130.18420769147903</v>
      </c>
      <c r="G5" s="198">
        <v>0</v>
      </c>
      <c r="H5" s="198">
        <v>13.018420769147905</v>
      </c>
      <c r="I5" s="198">
        <v>0</v>
      </c>
      <c r="J5" s="198">
        <v>13.018420769147905</v>
      </c>
      <c r="K5" s="198">
        <v>156.22104922977485</v>
      </c>
      <c r="L5" s="198">
        <v>13.018420769147905</v>
      </c>
      <c r="M5" s="198">
        <v>0</v>
      </c>
      <c r="N5" s="198">
        <v>0</v>
      </c>
      <c r="O5" s="198">
        <v>0</v>
      </c>
      <c r="P5" s="198">
        <v>13.018420769147905</v>
      </c>
      <c r="Q5" s="198">
        <v>0</v>
      </c>
      <c r="R5" s="198">
        <v>39.055262307443712</v>
      </c>
      <c r="S5" s="198">
        <v>104.14736615318324</v>
      </c>
      <c r="T5" s="198">
        <v>13.018420769147905</v>
      </c>
    </row>
    <row r="6" spans="1:20" ht="15.75">
      <c r="A6" s="105">
        <v>2</v>
      </c>
      <c r="B6" s="104" t="s">
        <v>29</v>
      </c>
      <c r="C6" s="178">
        <v>4367</v>
      </c>
      <c r="D6" s="197">
        <v>664.1630409892374</v>
      </c>
      <c r="E6" s="198">
        <v>0</v>
      </c>
      <c r="F6" s="198">
        <v>166.04076024730935</v>
      </c>
      <c r="G6" s="198">
        <v>0</v>
      </c>
      <c r="H6" s="198">
        <v>0</v>
      </c>
      <c r="I6" s="198">
        <v>0</v>
      </c>
      <c r="J6" s="198">
        <v>0</v>
      </c>
      <c r="K6" s="198">
        <v>55.346920082436455</v>
      </c>
      <c r="L6" s="198">
        <v>110.69384016487291</v>
      </c>
      <c r="M6" s="198">
        <v>0</v>
      </c>
      <c r="N6" s="198">
        <v>0</v>
      </c>
      <c r="O6" s="198">
        <v>0</v>
      </c>
      <c r="P6" s="198">
        <v>0</v>
      </c>
      <c r="Q6" s="198">
        <v>0</v>
      </c>
      <c r="R6" s="198">
        <v>0</v>
      </c>
      <c r="S6" s="198">
        <v>332.0815204946187</v>
      </c>
      <c r="T6" s="198">
        <v>0</v>
      </c>
    </row>
    <row r="7" spans="1:20" ht="15.75">
      <c r="A7" s="105">
        <v>3</v>
      </c>
      <c r="B7" s="104" t="s">
        <v>28</v>
      </c>
      <c r="C7" s="178">
        <v>6144</v>
      </c>
      <c r="D7" s="197">
        <v>708.10546875</v>
      </c>
      <c r="E7" s="198">
        <v>39.339192708333336</v>
      </c>
      <c r="F7" s="198">
        <v>196.69596354166663</v>
      </c>
      <c r="G7" s="198">
        <v>0</v>
      </c>
      <c r="H7" s="198">
        <v>39.339192708333336</v>
      </c>
      <c r="I7" s="198">
        <v>0</v>
      </c>
      <c r="J7" s="198">
        <v>78.678385416666671</v>
      </c>
      <c r="K7" s="198">
        <v>157.35677083333334</v>
      </c>
      <c r="L7" s="198">
        <v>39.339192708333336</v>
      </c>
      <c r="M7" s="198">
        <v>39.339192708333336</v>
      </c>
      <c r="N7" s="198">
        <v>0</v>
      </c>
      <c r="O7" s="198">
        <v>0</v>
      </c>
      <c r="P7" s="198">
        <v>0</v>
      </c>
      <c r="Q7" s="198">
        <v>0</v>
      </c>
      <c r="R7" s="198">
        <v>0</v>
      </c>
      <c r="S7" s="198">
        <v>118.01757812499999</v>
      </c>
      <c r="T7" s="198">
        <v>0</v>
      </c>
    </row>
    <row r="8" spans="1:20" ht="15.75">
      <c r="A8" s="105">
        <v>4</v>
      </c>
      <c r="B8" s="104" t="s">
        <v>27</v>
      </c>
      <c r="C8" s="178">
        <v>6837</v>
      </c>
      <c r="D8" s="197">
        <v>707.03524937838222</v>
      </c>
      <c r="E8" s="198">
        <v>0</v>
      </c>
      <c r="F8" s="198">
        <v>141.40704987567645</v>
      </c>
      <c r="G8" s="198">
        <v>0</v>
      </c>
      <c r="H8" s="198">
        <v>0</v>
      </c>
      <c r="I8" s="198">
        <v>0</v>
      </c>
      <c r="J8" s="198">
        <v>70.703524937838225</v>
      </c>
      <c r="K8" s="198">
        <v>141.40704987567645</v>
      </c>
      <c r="L8" s="198">
        <v>35.351762468919112</v>
      </c>
      <c r="M8" s="198">
        <v>0</v>
      </c>
      <c r="N8" s="198">
        <v>0</v>
      </c>
      <c r="O8" s="198">
        <v>0</v>
      </c>
      <c r="P8" s="198">
        <v>0</v>
      </c>
      <c r="Q8" s="198">
        <v>0</v>
      </c>
      <c r="R8" s="198">
        <v>35.351762468919112</v>
      </c>
      <c r="S8" s="198">
        <v>282.8140997513529</v>
      </c>
      <c r="T8" s="198">
        <v>0</v>
      </c>
    </row>
    <row r="9" spans="1:20" ht="15.75">
      <c r="A9" s="105">
        <v>5</v>
      </c>
      <c r="B9" s="104" t="s">
        <v>26</v>
      </c>
      <c r="C9" s="178">
        <v>7177</v>
      </c>
      <c r="D9" s="197">
        <v>707.21750034833485</v>
      </c>
      <c r="E9" s="198">
        <v>0</v>
      </c>
      <c r="F9" s="198">
        <v>67.354047652222377</v>
      </c>
      <c r="G9" s="198">
        <v>0</v>
      </c>
      <c r="H9" s="198">
        <v>0</v>
      </c>
      <c r="I9" s="198">
        <v>0</v>
      </c>
      <c r="J9" s="198">
        <v>0</v>
      </c>
      <c r="K9" s="198">
        <v>336.7702382611119</v>
      </c>
      <c r="L9" s="198">
        <v>0</v>
      </c>
      <c r="M9" s="198">
        <v>33.677023826111188</v>
      </c>
      <c r="N9" s="198">
        <v>0</v>
      </c>
      <c r="O9" s="198">
        <v>0</v>
      </c>
      <c r="P9" s="198">
        <v>0</v>
      </c>
      <c r="Q9" s="198">
        <v>0</v>
      </c>
      <c r="R9" s="198">
        <v>33.677023826111188</v>
      </c>
      <c r="S9" s="198">
        <v>235.73916678277828</v>
      </c>
      <c r="T9" s="198">
        <v>0</v>
      </c>
    </row>
    <row r="10" spans="1:20" ht="15.75">
      <c r="A10" s="105">
        <v>6</v>
      </c>
      <c r="B10" s="104" t="s">
        <v>25</v>
      </c>
      <c r="C10" s="178">
        <v>5911</v>
      </c>
      <c r="D10" s="197">
        <v>736.01759431568246</v>
      </c>
      <c r="E10" s="198">
        <v>0</v>
      </c>
      <c r="F10" s="198">
        <v>40.889866350871252</v>
      </c>
      <c r="G10" s="198">
        <v>0</v>
      </c>
      <c r="H10" s="198">
        <v>0</v>
      </c>
      <c r="I10" s="198">
        <v>0</v>
      </c>
      <c r="J10" s="198">
        <v>40.889866350871252</v>
      </c>
      <c r="K10" s="198">
        <v>286.2290644560988</v>
      </c>
      <c r="L10" s="198">
        <v>40.889866350871252</v>
      </c>
      <c r="M10" s="198">
        <v>0</v>
      </c>
      <c r="N10" s="198">
        <v>0</v>
      </c>
      <c r="O10" s="198">
        <v>0</v>
      </c>
      <c r="P10" s="198">
        <v>0</v>
      </c>
      <c r="Q10" s="198">
        <v>0</v>
      </c>
      <c r="R10" s="198">
        <v>40.889866350871252</v>
      </c>
      <c r="S10" s="198">
        <v>286.2290644560988</v>
      </c>
      <c r="T10" s="198">
        <v>0</v>
      </c>
    </row>
    <row r="11" spans="1:20" ht="15.75">
      <c r="A11" s="105">
        <v>7</v>
      </c>
      <c r="B11" s="104" t="s">
        <v>24</v>
      </c>
      <c r="C11" s="183">
        <v>9898</v>
      </c>
      <c r="D11" s="197">
        <v>341.8670438472418</v>
      </c>
      <c r="E11" s="198">
        <v>0</v>
      </c>
      <c r="F11" s="198">
        <v>48.838149121034547</v>
      </c>
      <c r="G11" s="198">
        <v>0</v>
      </c>
      <c r="H11" s="198">
        <v>0</v>
      </c>
      <c r="I11" s="198">
        <v>0</v>
      </c>
      <c r="J11" s="198">
        <v>48.838149121034547</v>
      </c>
      <c r="K11" s="198">
        <v>97.676298242069095</v>
      </c>
      <c r="L11" s="198">
        <v>0</v>
      </c>
      <c r="M11" s="198">
        <v>0</v>
      </c>
      <c r="N11" s="198">
        <v>0</v>
      </c>
      <c r="O11" s="198">
        <v>0</v>
      </c>
      <c r="P11" s="198">
        <v>0</v>
      </c>
      <c r="Q11" s="198">
        <v>0</v>
      </c>
      <c r="R11" s="198">
        <v>0</v>
      </c>
      <c r="S11" s="198">
        <v>146.51444736310364</v>
      </c>
      <c r="T11" s="198">
        <v>0</v>
      </c>
    </row>
    <row r="12" spans="1:20" ht="15.75">
      <c r="A12" s="105">
        <v>8</v>
      </c>
      <c r="B12" s="104" t="s">
        <v>23</v>
      </c>
      <c r="C12" s="178">
        <v>7219</v>
      </c>
      <c r="D12" s="197">
        <v>435.25419033107073</v>
      </c>
      <c r="E12" s="198">
        <v>0</v>
      </c>
      <c r="F12" s="198">
        <v>33.481091563928523</v>
      </c>
      <c r="G12" s="198">
        <v>0</v>
      </c>
      <c r="H12" s="198">
        <v>0</v>
      </c>
      <c r="I12" s="198">
        <v>0</v>
      </c>
      <c r="J12" s="198">
        <v>0</v>
      </c>
      <c r="K12" s="198">
        <v>167.40545781964258</v>
      </c>
      <c r="L12" s="198">
        <v>100.44327469178556</v>
      </c>
      <c r="M12" s="198">
        <v>33.481091563928523</v>
      </c>
      <c r="N12" s="198">
        <v>0</v>
      </c>
      <c r="O12" s="198">
        <v>0</v>
      </c>
      <c r="P12" s="198">
        <v>0</v>
      </c>
      <c r="Q12" s="198">
        <v>0</v>
      </c>
      <c r="R12" s="198">
        <v>0</v>
      </c>
      <c r="S12" s="198">
        <v>100.44327469178556</v>
      </c>
      <c r="T12" s="198">
        <v>0</v>
      </c>
    </row>
    <row r="13" spans="1:20" ht="15.75">
      <c r="A13" s="105">
        <v>9</v>
      </c>
      <c r="B13" s="104" t="s">
        <v>22</v>
      </c>
      <c r="C13" s="178">
        <v>8436</v>
      </c>
      <c r="D13" s="197">
        <v>716.27548601232797</v>
      </c>
      <c r="E13" s="198">
        <v>0</v>
      </c>
      <c r="F13" s="198">
        <v>143.25509720246563</v>
      </c>
      <c r="G13" s="198">
        <v>0</v>
      </c>
      <c r="H13" s="198">
        <v>28.651019440493123</v>
      </c>
      <c r="I13" s="198">
        <v>0</v>
      </c>
      <c r="J13" s="198">
        <v>0</v>
      </c>
      <c r="K13" s="198">
        <v>286.51019440493127</v>
      </c>
      <c r="L13" s="198">
        <v>0</v>
      </c>
      <c r="M13" s="198">
        <v>28.651019440493123</v>
      </c>
      <c r="N13" s="198">
        <v>0</v>
      </c>
      <c r="O13" s="198">
        <v>0</v>
      </c>
      <c r="P13" s="198">
        <v>28.651019440493123</v>
      </c>
      <c r="Q13" s="198">
        <v>0</v>
      </c>
      <c r="R13" s="198">
        <v>0</v>
      </c>
      <c r="S13" s="198">
        <v>200.55713608345184</v>
      </c>
      <c r="T13" s="198">
        <v>0</v>
      </c>
    </row>
    <row r="14" spans="1:20" ht="15.75">
      <c r="A14" s="105">
        <v>10</v>
      </c>
      <c r="B14" s="93" t="s">
        <v>21</v>
      </c>
      <c r="C14" s="178">
        <v>5204</v>
      </c>
      <c r="D14" s="197">
        <v>650.23059185242118</v>
      </c>
      <c r="E14" s="198">
        <v>0</v>
      </c>
      <c r="F14" s="198">
        <v>46.445042275172945</v>
      </c>
      <c r="G14" s="198">
        <v>0</v>
      </c>
      <c r="H14" s="198">
        <v>0</v>
      </c>
      <c r="I14" s="198">
        <v>0</v>
      </c>
      <c r="J14" s="198">
        <v>0</v>
      </c>
      <c r="K14" s="198">
        <v>325.11529592621059</v>
      </c>
      <c r="L14" s="198">
        <v>0</v>
      </c>
      <c r="M14" s="198">
        <v>92.89008455034589</v>
      </c>
      <c r="N14" s="198">
        <v>0</v>
      </c>
      <c r="O14" s="198">
        <v>0</v>
      </c>
      <c r="P14" s="198">
        <v>0</v>
      </c>
      <c r="Q14" s="198">
        <v>0</v>
      </c>
      <c r="R14" s="198">
        <v>0</v>
      </c>
      <c r="S14" s="198">
        <v>185.78016910069178</v>
      </c>
      <c r="T14" s="198">
        <v>0</v>
      </c>
    </row>
    <row r="15" spans="1:20" ht="22.5" customHeight="1">
      <c r="A15" s="184" t="s">
        <v>103</v>
      </c>
      <c r="B15" s="185" t="s">
        <v>20</v>
      </c>
      <c r="C15" s="78">
        <v>79759</v>
      </c>
      <c r="D15" s="199">
        <v>593.9542872904625</v>
      </c>
      <c r="E15" s="199">
        <v>15.151895083940369</v>
      </c>
      <c r="F15" s="199">
        <v>103.03288657079452</v>
      </c>
      <c r="G15" s="199">
        <v>0</v>
      </c>
      <c r="H15" s="199">
        <v>9.091137050364221</v>
      </c>
      <c r="I15" s="199">
        <v>0</v>
      </c>
      <c r="J15" s="199">
        <v>24.243032134304592</v>
      </c>
      <c r="K15" s="199">
        <v>193.94425707443673</v>
      </c>
      <c r="L15" s="199">
        <v>27.273411151092667</v>
      </c>
      <c r="M15" s="199">
        <v>18.182274100728442</v>
      </c>
      <c r="N15" s="199">
        <v>0</v>
      </c>
      <c r="O15" s="199">
        <v>0</v>
      </c>
      <c r="P15" s="199">
        <v>6.060758033576148</v>
      </c>
      <c r="Q15" s="199">
        <v>0</v>
      </c>
      <c r="R15" s="199">
        <v>18.182274100728442</v>
      </c>
      <c r="S15" s="199">
        <v>178.79236199049637</v>
      </c>
      <c r="T15" s="199">
        <v>3.030379016788074</v>
      </c>
    </row>
    <row r="16" spans="1:20" ht="21" customHeight="1">
      <c r="A16" s="105">
        <v>11</v>
      </c>
      <c r="B16" s="104" t="s">
        <v>104</v>
      </c>
      <c r="C16" s="187">
        <v>36472</v>
      </c>
      <c r="D16" s="200">
        <v>311.46907216494844</v>
      </c>
      <c r="E16" s="198">
        <v>19.881004606273304</v>
      </c>
      <c r="F16" s="198">
        <v>53.016012283395483</v>
      </c>
      <c r="G16" s="198">
        <v>0</v>
      </c>
      <c r="H16" s="198">
        <v>0</v>
      </c>
      <c r="I16" s="198">
        <v>0</v>
      </c>
      <c r="J16" s="198">
        <v>6.6270015354244354</v>
      </c>
      <c r="K16" s="198">
        <v>86.151019960517658</v>
      </c>
      <c r="L16" s="198">
        <v>26.508006141697741</v>
      </c>
      <c r="M16" s="198">
        <v>33.135007677122175</v>
      </c>
      <c r="N16" s="198">
        <v>6.6270015354244354</v>
      </c>
      <c r="O16" s="198">
        <v>0</v>
      </c>
      <c r="P16" s="198">
        <v>0</v>
      </c>
      <c r="Q16" s="198">
        <v>0</v>
      </c>
      <c r="R16" s="198">
        <v>13.254003070848871</v>
      </c>
      <c r="S16" s="198">
        <v>66.27001535424435</v>
      </c>
      <c r="T16" s="198">
        <v>6.6270015354244354</v>
      </c>
    </row>
    <row r="17" spans="1:20" ht="43.5" customHeight="1">
      <c r="A17" s="382" t="s">
        <v>131</v>
      </c>
      <c r="B17" s="383"/>
      <c r="C17" s="78">
        <v>116231</v>
      </c>
      <c r="D17" s="199">
        <v>505.31355662430843</v>
      </c>
      <c r="E17" s="199">
        <v>16.635837255121263</v>
      </c>
      <c r="F17" s="199">
        <v>87.338145589386642</v>
      </c>
      <c r="G17" s="199">
        <v>0</v>
      </c>
      <c r="H17" s="199">
        <v>6.2384389706704741</v>
      </c>
      <c r="I17" s="199">
        <v>0</v>
      </c>
      <c r="J17" s="199">
        <v>18.715316912011424</v>
      </c>
      <c r="K17" s="199">
        <v>160.11993358054218</v>
      </c>
      <c r="L17" s="199">
        <v>27.033235539572058</v>
      </c>
      <c r="M17" s="199">
        <v>22.874276225791739</v>
      </c>
      <c r="N17" s="199">
        <v>2.0794796568901579</v>
      </c>
      <c r="O17" s="199">
        <v>0</v>
      </c>
      <c r="P17" s="199">
        <v>4.1589593137803158</v>
      </c>
      <c r="Q17" s="199">
        <v>0</v>
      </c>
      <c r="R17" s="199">
        <v>16.635837255121263</v>
      </c>
      <c r="S17" s="199">
        <v>143.48409632542092</v>
      </c>
      <c r="T17" s="199">
        <v>4.1589593137803158</v>
      </c>
    </row>
    <row r="18" spans="1:20" ht="34.5" customHeight="1">
      <c r="A18" s="364" t="s">
        <v>107</v>
      </c>
      <c r="B18" s="365"/>
      <c r="C18" s="366"/>
      <c r="D18" s="201">
        <v>1</v>
      </c>
      <c r="E18" s="189">
        <v>3.2921810699588473E-2</v>
      </c>
      <c r="F18" s="189">
        <v>0.1728395061728395</v>
      </c>
      <c r="G18" s="202">
        <v>0</v>
      </c>
      <c r="H18" s="189">
        <v>1.2345679012345678E-2</v>
      </c>
      <c r="I18" s="202">
        <v>0</v>
      </c>
      <c r="J18" s="189">
        <v>3.7037037037037042E-2</v>
      </c>
      <c r="K18" s="202">
        <v>0.3168724279835391</v>
      </c>
      <c r="L18" s="189">
        <v>5.3497942386831282E-2</v>
      </c>
      <c r="M18" s="189">
        <v>4.5267489711934158E-2</v>
      </c>
      <c r="N18" s="189">
        <v>4.1152263374485592E-3</v>
      </c>
      <c r="O18" s="189">
        <v>0</v>
      </c>
      <c r="P18" s="189">
        <v>8.2304526748971183E-3</v>
      </c>
      <c r="Q18" s="189">
        <v>0</v>
      </c>
      <c r="R18" s="189">
        <v>3.2921810699588473E-2</v>
      </c>
      <c r="S18" s="189">
        <v>0.28395061728395066</v>
      </c>
      <c r="T18" s="189">
        <v>8.2304526748971183E-3</v>
      </c>
    </row>
    <row r="19" spans="1:20" ht="18.75" customHeight="1">
      <c r="A19" s="384" t="s">
        <v>126</v>
      </c>
      <c r="B19" s="385"/>
      <c r="C19" s="386"/>
      <c r="D19" s="203">
        <v>516.96996141440582</v>
      </c>
      <c r="E19" s="203">
        <v>24.814558147891479</v>
      </c>
      <c r="F19" s="203">
        <v>66.172155061043952</v>
      </c>
      <c r="G19" s="203">
        <v>0</v>
      </c>
      <c r="H19" s="203">
        <v>0</v>
      </c>
      <c r="I19" s="203">
        <v>0</v>
      </c>
      <c r="J19" s="203">
        <v>14.475158919603363</v>
      </c>
      <c r="K19" s="203">
        <v>146.81946904169126</v>
      </c>
      <c r="L19" s="203">
        <v>26.882437993549104</v>
      </c>
      <c r="M19" s="203">
        <v>22.746678302233857</v>
      </c>
      <c r="N19" s="203">
        <v>0</v>
      </c>
      <c r="O19" s="203">
        <v>0</v>
      </c>
      <c r="P19" s="203">
        <v>8.271519382630494</v>
      </c>
      <c r="Q19" s="203">
        <v>0</v>
      </c>
      <c r="R19" s="203">
        <v>24.814558147891479</v>
      </c>
      <c r="S19" s="203">
        <v>181.97342641787085</v>
      </c>
      <c r="T19" s="203">
        <v>12.407279073945739</v>
      </c>
    </row>
    <row r="20" spans="1:20" ht="47.25" customHeight="1">
      <c r="A20" s="387" t="s">
        <v>109</v>
      </c>
      <c r="B20" s="387"/>
      <c r="C20" s="387"/>
      <c r="D20" s="266">
        <v>-2.254754755615973E-2</v>
      </c>
      <c r="E20" s="266">
        <v>-0.32959365401657048</v>
      </c>
      <c r="F20" s="266">
        <v>0.31986249365487662</v>
      </c>
      <c r="G20" s="266"/>
      <c r="H20" s="266"/>
      <c r="I20" s="266"/>
      <c r="J20" s="266">
        <v>0.29292652439661415</v>
      </c>
      <c r="K20" s="266">
        <v>9.05906050857197E-2</v>
      </c>
      <c r="L20" s="266">
        <v>5.6095189751443897E-3</v>
      </c>
      <c r="M20" s="266">
        <v>5.6095189751441676E-3</v>
      </c>
      <c r="N20" s="266"/>
      <c r="O20" s="266"/>
      <c r="P20" s="267" t="s">
        <v>132</v>
      </c>
      <c r="Q20" s="266"/>
      <c r="R20" s="266">
        <v>-0.32959365401657048</v>
      </c>
      <c r="S20" s="266">
        <v>-0.21151071807630728</v>
      </c>
      <c r="T20" s="267" t="s">
        <v>133</v>
      </c>
    </row>
    <row r="21" spans="1:20">
      <c r="A21" s="359" t="s">
        <v>134</v>
      </c>
      <c r="B21" s="360"/>
      <c r="C21" s="361"/>
      <c r="D21" s="194">
        <v>481.4</v>
      </c>
      <c r="E21" s="194">
        <v>20.6</v>
      </c>
      <c r="F21" s="194">
        <v>55.5</v>
      </c>
      <c r="G21" s="194"/>
      <c r="H21" s="194">
        <v>2.1</v>
      </c>
      <c r="I21" s="194">
        <v>0</v>
      </c>
      <c r="J21" s="194">
        <v>6.2</v>
      </c>
      <c r="K21" s="194">
        <v>146.1</v>
      </c>
      <c r="L21" s="194">
        <v>30.9</v>
      </c>
      <c r="M21" s="194">
        <v>14.4</v>
      </c>
      <c r="N21" s="194">
        <v>2.1</v>
      </c>
      <c r="O21" s="194">
        <v>2.1</v>
      </c>
      <c r="P21" s="194">
        <v>10.3</v>
      </c>
      <c r="Q21" s="194">
        <v>2.1</v>
      </c>
      <c r="R21" s="194">
        <v>18.5</v>
      </c>
      <c r="S21" s="194">
        <v>170.8</v>
      </c>
      <c r="T21" s="194">
        <v>10.3</v>
      </c>
    </row>
    <row r="22" spans="1:20">
      <c r="A22" s="359" t="s">
        <v>122</v>
      </c>
      <c r="B22" s="360"/>
      <c r="C22" s="361"/>
      <c r="D22" s="194">
        <v>541.1</v>
      </c>
      <c r="E22" s="194">
        <v>16.2</v>
      </c>
      <c r="F22" s="194">
        <v>66.900000000000006</v>
      </c>
      <c r="G22" s="194">
        <v>2.0496756950000852</v>
      </c>
      <c r="H22" s="194">
        <v>6.1490270850002551</v>
      </c>
      <c r="I22" s="194">
        <v>0</v>
      </c>
      <c r="J22" s="194">
        <v>10.1</v>
      </c>
      <c r="K22" s="194">
        <v>148</v>
      </c>
      <c r="L22" s="194">
        <v>24.3</v>
      </c>
      <c r="M22" s="194">
        <v>40.6</v>
      </c>
      <c r="N22" s="194">
        <v>2.0496756950000852</v>
      </c>
      <c r="O22" s="194">
        <v>0</v>
      </c>
      <c r="P22" s="194">
        <v>6.1490270850002551</v>
      </c>
      <c r="Q22" s="194">
        <v>0</v>
      </c>
      <c r="R22" s="194">
        <v>14.2</v>
      </c>
      <c r="S22" s="194">
        <v>204.8</v>
      </c>
      <c r="T22" s="194">
        <v>6.1490270850002551</v>
      </c>
    </row>
  </sheetData>
  <mergeCells count="12">
    <mergeCell ref="A1:T1"/>
    <mergeCell ref="A22:C22"/>
    <mergeCell ref="B2:R2"/>
    <mergeCell ref="A3:A4"/>
    <mergeCell ref="B3:B4"/>
    <mergeCell ref="C3:C4"/>
    <mergeCell ref="D3:D4"/>
    <mergeCell ref="A17:B17"/>
    <mergeCell ref="A18:C18"/>
    <mergeCell ref="A19:C19"/>
    <mergeCell ref="A20:C20"/>
    <mergeCell ref="A21:C21"/>
  </mergeCells>
  <dataValidations count="1">
    <dataValidation operator="equal" allowBlank="1" showErrorMessage="1" sqref="C5:C16">
      <formula1>0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showZeros="0" topLeftCell="A7" workbookViewId="0">
      <selection activeCell="C7" sqref="C1:C65536"/>
    </sheetView>
  </sheetViews>
  <sheetFormatPr defaultRowHeight="12.75"/>
  <cols>
    <col min="1" max="1" width="19.7109375" customWidth="1"/>
    <col min="3" max="4" width="7.85546875" customWidth="1"/>
    <col min="5" max="5" width="6.140625" customWidth="1"/>
    <col min="6" max="6" width="7.85546875" customWidth="1"/>
    <col min="7" max="7" width="6.5703125" customWidth="1"/>
    <col min="8" max="8" width="7.85546875" customWidth="1"/>
    <col min="9" max="9" width="6.42578125" customWidth="1"/>
    <col min="10" max="10" width="7.85546875" customWidth="1"/>
    <col min="11" max="11" width="6.5703125" customWidth="1"/>
    <col min="12" max="12" width="7.85546875" customWidth="1"/>
    <col min="13" max="13" width="6.85546875" customWidth="1"/>
    <col min="14" max="14" width="7.85546875" customWidth="1"/>
    <col min="15" max="16" width="6.42578125" customWidth="1"/>
    <col min="17" max="17" width="6.140625" customWidth="1"/>
    <col min="18" max="20" width="7.85546875" customWidth="1"/>
    <col min="21" max="21" width="7.42578125" customWidth="1"/>
  </cols>
  <sheetData>
    <row r="1" spans="1:22" ht="40.5" customHeight="1">
      <c r="A1" s="407" t="s">
        <v>171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</row>
    <row r="2" spans="1:22" ht="61.5" customHeight="1">
      <c r="A2" s="408" t="s">
        <v>136</v>
      </c>
      <c r="B2" s="409" t="s">
        <v>172</v>
      </c>
      <c r="C2" s="404" t="s">
        <v>138</v>
      </c>
      <c r="D2" s="404"/>
      <c r="E2" s="404" t="s">
        <v>139</v>
      </c>
      <c r="F2" s="404"/>
      <c r="G2" s="404" t="s">
        <v>140</v>
      </c>
      <c r="H2" s="404"/>
      <c r="I2" s="404" t="s">
        <v>141</v>
      </c>
      <c r="J2" s="404"/>
      <c r="K2" s="404" t="s">
        <v>142</v>
      </c>
      <c r="L2" s="404"/>
      <c r="M2" s="404" t="s">
        <v>143</v>
      </c>
      <c r="N2" s="404"/>
      <c r="O2" s="404" t="s">
        <v>173</v>
      </c>
      <c r="P2" s="404"/>
      <c r="Q2" s="404" t="s">
        <v>145</v>
      </c>
      <c r="R2" s="404"/>
      <c r="S2" s="404"/>
      <c r="T2" s="404"/>
      <c r="U2" s="404" t="s">
        <v>146</v>
      </c>
      <c r="V2" s="404"/>
    </row>
    <row r="3" spans="1:22">
      <c r="A3" s="408"/>
      <c r="B3" s="409"/>
      <c r="C3" s="403" t="s">
        <v>50</v>
      </c>
      <c r="D3" s="397" t="s">
        <v>174</v>
      </c>
      <c r="E3" s="403" t="s">
        <v>50</v>
      </c>
      <c r="F3" s="397" t="s">
        <v>174</v>
      </c>
      <c r="G3" s="405" t="s">
        <v>50</v>
      </c>
      <c r="H3" s="406" t="s">
        <v>174</v>
      </c>
      <c r="I3" s="403" t="s">
        <v>50</v>
      </c>
      <c r="J3" s="397" t="s">
        <v>174</v>
      </c>
      <c r="K3" s="403" t="s">
        <v>50</v>
      </c>
      <c r="L3" s="397" t="s">
        <v>174</v>
      </c>
      <c r="M3" s="403" t="s">
        <v>50</v>
      </c>
      <c r="N3" s="397" t="s">
        <v>174</v>
      </c>
      <c r="O3" s="403" t="s">
        <v>50</v>
      </c>
      <c r="P3" s="397" t="s">
        <v>174</v>
      </c>
      <c r="Q3" s="396" t="s">
        <v>50</v>
      </c>
      <c r="R3" s="397" t="s">
        <v>174</v>
      </c>
      <c r="S3" s="397" t="s">
        <v>148</v>
      </c>
      <c r="T3" s="397"/>
      <c r="U3" s="396" t="s">
        <v>50</v>
      </c>
      <c r="V3" s="397" t="s">
        <v>174</v>
      </c>
    </row>
    <row r="4" spans="1:22" ht="22.5">
      <c r="A4" s="408"/>
      <c r="B4" s="409"/>
      <c r="C4" s="403"/>
      <c r="D4" s="397"/>
      <c r="E4" s="403"/>
      <c r="F4" s="397"/>
      <c r="G4" s="405"/>
      <c r="H4" s="406"/>
      <c r="I4" s="403"/>
      <c r="J4" s="397"/>
      <c r="K4" s="403"/>
      <c r="L4" s="397"/>
      <c r="M4" s="403"/>
      <c r="N4" s="397"/>
      <c r="O4" s="403"/>
      <c r="P4" s="397"/>
      <c r="Q4" s="396"/>
      <c r="R4" s="397"/>
      <c r="S4" s="204" t="s">
        <v>50</v>
      </c>
      <c r="T4" s="205" t="s">
        <v>149</v>
      </c>
      <c r="U4" s="396"/>
      <c r="V4" s="397"/>
    </row>
    <row r="5" spans="1:22" ht="15">
      <c r="A5" s="206" t="s">
        <v>150</v>
      </c>
      <c r="B5" s="242">
        <v>34242.5</v>
      </c>
      <c r="C5" s="271">
        <v>8</v>
      </c>
      <c r="D5" s="272">
        <v>56.467839672921073</v>
      </c>
      <c r="E5" s="271">
        <v>0</v>
      </c>
      <c r="F5" s="272">
        <v>0</v>
      </c>
      <c r="G5" s="271">
        <v>0</v>
      </c>
      <c r="H5" s="272">
        <v>0</v>
      </c>
      <c r="I5" s="271">
        <v>0</v>
      </c>
      <c r="J5" s="272">
        <v>0</v>
      </c>
      <c r="K5" s="271">
        <v>2</v>
      </c>
      <c r="L5" s="272">
        <v>14.116959918230268</v>
      </c>
      <c r="M5" s="271">
        <v>4</v>
      </c>
      <c r="N5" s="272">
        <v>28.233919836460537</v>
      </c>
      <c r="O5" s="271">
        <v>0</v>
      </c>
      <c r="P5" s="272">
        <v>0</v>
      </c>
      <c r="Q5" s="271">
        <v>1</v>
      </c>
      <c r="R5" s="272">
        <v>7.0584799591151342</v>
      </c>
      <c r="S5" s="271">
        <v>1</v>
      </c>
      <c r="T5" s="272">
        <v>7.0584799591151342</v>
      </c>
      <c r="U5" s="273">
        <v>1</v>
      </c>
      <c r="V5" s="272">
        <v>7.0584799591151342</v>
      </c>
    </row>
    <row r="6" spans="1:22" ht="15">
      <c r="A6" s="212" t="s">
        <v>151</v>
      </c>
      <c r="B6" s="242">
        <v>8195</v>
      </c>
      <c r="C6" s="271">
        <v>6</v>
      </c>
      <c r="D6" s="272">
        <v>176.96156192800487</v>
      </c>
      <c r="E6" s="271">
        <v>0</v>
      </c>
      <c r="F6" s="272">
        <v>0</v>
      </c>
      <c r="G6" s="271">
        <v>0</v>
      </c>
      <c r="H6" s="272">
        <v>0</v>
      </c>
      <c r="I6" s="271">
        <v>0</v>
      </c>
      <c r="J6" s="272">
        <v>0</v>
      </c>
      <c r="K6" s="271">
        <v>2</v>
      </c>
      <c r="L6" s="272">
        <v>58.987187309334956</v>
      </c>
      <c r="M6" s="271">
        <v>4</v>
      </c>
      <c r="N6" s="272">
        <v>117.97437461866991</v>
      </c>
      <c r="O6" s="271">
        <v>0</v>
      </c>
      <c r="P6" s="272">
        <v>0</v>
      </c>
      <c r="Q6" s="271">
        <v>0</v>
      </c>
      <c r="R6" s="272">
        <v>0</v>
      </c>
      <c r="S6" s="271">
        <v>0</v>
      </c>
      <c r="T6" s="272">
        <v>0</v>
      </c>
      <c r="U6" s="273">
        <v>0</v>
      </c>
      <c r="V6" s="272">
        <v>0</v>
      </c>
    </row>
    <row r="7" spans="1:22" ht="15">
      <c r="A7" s="212" t="s">
        <v>175</v>
      </c>
      <c r="B7" s="242">
        <v>12448.5</v>
      </c>
      <c r="C7" s="271">
        <v>4</v>
      </c>
      <c r="D7" s="272">
        <v>77.663975579387071</v>
      </c>
      <c r="E7" s="271">
        <v>0</v>
      </c>
      <c r="F7" s="272">
        <v>0</v>
      </c>
      <c r="G7" s="271">
        <v>0</v>
      </c>
      <c r="H7" s="272">
        <v>0</v>
      </c>
      <c r="I7" s="271">
        <v>0</v>
      </c>
      <c r="J7" s="272">
        <v>0</v>
      </c>
      <c r="K7" s="271">
        <v>1</v>
      </c>
      <c r="L7" s="272">
        <v>19.415993894846768</v>
      </c>
      <c r="M7" s="271">
        <v>1</v>
      </c>
      <c r="N7" s="272">
        <v>19.415993894846768</v>
      </c>
      <c r="O7" s="271">
        <v>0</v>
      </c>
      <c r="P7" s="272">
        <v>0</v>
      </c>
      <c r="Q7" s="271">
        <v>1</v>
      </c>
      <c r="R7" s="272">
        <v>19.415993894846768</v>
      </c>
      <c r="S7" s="271">
        <v>1</v>
      </c>
      <c r="T7" s="272">
        <v>19.415993894846768</v>
      </c>
      <c r="U7" s="273">
        <v>1</v>
      </c>
      <c r="V7" s="272">
        <v>19.415993894846768</v>
      </c>
    </row>
    <row r="8" spans="1:22" ht="15">
      <c r="A8" s="212" t="s">
        <v>153</v>
      </c>
      <c r="B8" s="242">
        <v>13725.5</v>
      </c>
      <c r="C8" s="271">
        <v>9</v>
      </c>
      <c r="D8" s="272">
        <v>158.48602965283595</v>
      </c>
      <c r="E8" s="271">
        <v>1</v>
      </c>
      <c r="F8" s="272">
        <v>17.609558850315107</v>
      </c>
      <c r="G8" s="271">
        <v>0</v>
      </c>
      <c r="H8" s="272">
        <v>0</v>
      </c>
      <c r="I8" s="271">
        <v>0</v>
      </c>
      <c r="J8" s="272">
        <v>0</v>
      </c>
      <c r="K8" s="271">
        <v>0</v>
      </c>
      <c r="L8" s="272">
        <v>0</v>
      </c>
      <c r="M8" s="271">
        <v>5</v>
      </c>
      <c r="N8" s="272">
        <v>88.047794251575539</v>
      </c>
      <c r="O8" s="271">
        <v>0</v>
      </c>
      <c r="P8" s="272">
        <v>0</v>
      </c>
      <c r="Q8" s="271">
        <v>0</v>
      </c>
      <c r="R8" s="272">
        <v>0</v>
      </c>
      <c r="S8" s="271">
        <v>0</v>
      </c>
      <c r="T8" s="272">
        <v>0</v>
      </c>
      <c r="U8" s="273">
        <v>3</v>
      </c>
      <c r="V8" s="272">
        <v>52.828676550945318</v>
      </c>
    </row>
    <row r="9" spans="1:22" ht="15">
      <c r="A9" s="212" t="s">
        <v>154</v>
      </c>
      <c r="B9" s="242">
        <v>14228</v>
      </c>
      <c r="C9" s="271">
        <v>10</v>
      </c>
      <c r="D9" s="272">
        <v>169.87630025302221</v>
      </c>
      <c r="E9" s="271">
        <v>4</v>
      </c>
      <c r="F9" s="272">
        <v>67.95052010120888</v>
      </c>
      <c r="G9" s="271">
        <v>4</v>
      </c>
      <c r="H9" s="272">
        <v>67.95052010120888</v>
      </c>
      <c r="I9" s="271">
        <v>0</v>
      </c>
      <c r="J9" s="272">
        <v>0</v>
      </c>
      <c r="K9" s="271">
        <v>2</v>
      </c>
      <c r="L9" s="272">
        <v>33.97526005060444</v>
      </c>
      <c r="M9" s="271">
        <v>1</v>
      </c>
      <c r="N9" s="272">
        <v>16.98763002530222</v>
      </c>
      <c r="O9" s="271">
        <v>0</v>
      </c>
      <c r="P9" s="272">
        <v>0</v>
      </c>
      <c r="Q9" s="271">
        <v>3</v>
      </c>
      <c r="R9" s="272">
        <v>50.962890075906664</v>
      </c>
      <c r="S9" s="271">
        <v>3</v>
      </c>
      <c r="T9" s="272">
        <v>50.962890075906664</v>
      </c>
      <c r="U9" s="273">
        <v>0</v>
      </c>
      <c r="V9" s="272">
        <v>0</v>
      </c>
    </row>
    <row r="10" spans="1:22" ht="15">
      <c r="A10" s="212" t="s">
        <v>155</v>
      </c>
      <c r="B10" s="242">
        <v>11681.5</v>
      </c>
      <c r="C10" s="271">
        <v>9</v>
      </c>
      <c r="D10" s="272">
        <v>186.21752343449043</v>
      </c>
      <c r="E10" s="271">
        <v>0</v>
      </c>
      <c r="F10" s="272">
        <v>0</v>
      </c>
      <c r="G10" s="271">
        <v>0</v>
      </c>
      <c r="H10" s="272">
        <v>0</v>
      </c>
      <c r="I10" s="271">
        <v>0</v>
      </c>
      <c r="J10" s="272">
        <v>0</v>
      </c>
      <c r="K10" s="271">
        <v>0</v>
      </c>
      <c r="L10" s="272">
        <v>0</v>
      </c>
      <c r="M10" s="271">
        <v>3</v>
      </c>
      <c r="N10" s="272">
        <v>62.072507811496806</v>
      </c>
      <c r="O10" s="271">
        <v>0</v>
      </c>
      <c r="P10" s="272">
        <v>0</v>
      </c>
      <c r="Q10" s="271">
        <v>2</v>
      </c>
      <c r="R10" s="272">
        <v>41.381671874331204</v>
      </c>
      <c r="S10" s="271">
        <v>1</v>
      </c>
      <c r="T10" s="272">
        <v>20.690835937165602</v>
      </c>
      <c r="U10" s="273">
        <v>4</v>
      </c>
      <c r="V10" s="272">
        <v>82.763343748662408</v>
      </c>
    </row>
    <row r="11" spans="1:22" ht="15">
      <c r="A11" s="212" t="s">
        <v>156</v>
      </c>
      <c r="B11" s="242">
        <v>19359.5</v>
      </c>
      <c r="C11" s="271">
        <v>9</v>
      </c>
      <c r="D11" s="272">
        <v>112.3634391384075</v>
      </c>
      <c r="E11" s="271">
        <v>1</v>
      </c>
      <c r="F11" s="272">
        <v>12.484826570934166</v>
      </c>
      <c r="G11" s="271">
        <v>1</v>
      </c>
      <c r="H11" s="272">
        <v>12.484826570934166</v>
      </c>
      <c r="I11" s="271">
        <v>1</v>
      </c>
      <c r="J11" s="272">
        <v>12.484826570934166</v>
      </c>
      <c r="K11" s="271">
        <v>1</v>
      </c>
      <c r="L11" s="272">
        <v>12.484826570934166</v>
      </c>
      <c r="M11" s="271">
        <v>3</v>
      </c>
      <c r="N11" s="272">
        <v>37.454479712802495</v>
      </c>
      <c r="O11" s="271">
        <v>0</v>
      </c>
      <c r="P11" s="272">
        <v>0</v>
      </c>
      <c r="Q11" s="271">
        <v>2</v>
      </c>
      <c r="R11" s="272">
        <v>24.969653141868331</v>
      </c>
      <c r="S11" s="271">
        <v>0</v>
      </c>
      <c r="T11" s="272">
        <v>0</v>
      </c>
      <c r="U11" s="273">
        <v>1</v>
      </c>
      <c r="V11" s="272">
        <v>12.484826570934166</v>
      </c>
    </row>
    <row r="12" spans="1:22" ht="15">
      <c r="A12" s="212" t="s">
        <v>157</v>
      </c>
      <c r="B12" s="242">
        <v>14568</v>
      </c>
      <c r="C12" s="271">
        <v>6</v>
      </c>
      <c r="D12" s="272">
        <v>99.546952224052703</v>
      </c>
      <c r="E12" s="271">
        <v>0</v>
      </c>
      <c r="F12" s="272">
        <v>0</v>
      </c>
      <c r="G12" s="271">
        <v>0</v>
      </c>
      <c r="H12" s="272">
        <v>0</v>
      </c>
      <c r="I12" s="271">
        <v>0</v>
      </c>
      <c r="J12" s="272">
        <v>0</v>
      </c>
      <c r="K12" s="271">
        <v>0</v>
      </c>
      <c r="L12" s="272">
        <v>0</v>
      </c>
      <c r="M12" s="271">
        <v>3</v>
      </c>
      <c r="N12" s="272">
        <v>49.773476112026351</v>
      </c>
      <c r="O12" s="271">
        <v>0</v>
      </c>
      <c r="P12" s="272">
        <v>0</v>
      </c>
      <c r="Q12" s="271">
        <v>2</v>
      </c>
      <c r="R12" s="272">
        <v>33.182317408017568</v>
      </c>
      <c r="S12" s="271">
        <v>1</v>
      </c>
      <c r="T12" s="272">
        <v>16.591158704008784</v>
      </c>
      <c r="U12" s="273">
        <v>1</v>
      </c>
      <c r="V12" s="272">
        <v>16.591158704008784</v>
      </c>
    </row>
    <row r="13" spans="1:22" ht="15">
      <c r="A13" s="212" t="s">
        <v>158</v>
      </c>
      <c r="B13" s="242">
        <v>16144.5</v>
      </c>
      <c r="C13" s="271">
        <v>10</v>
      </c>
      <c r="D13" s="272">
        <v>149.71042769983583</v>
      </c>
      <c r="E13" s="271">
        <v>0</v>
      </c>
      <c r="F13" s="272">
        <v>0</v>
      </c>
      <c r="G13" s="271">
        <v>0</v>
      </c>
      <c r="H13" s="272">
        <v>0</v>
      </c>
      <c r="I13" s="271">
        <v>0</v>
      </c>
      <c r="J13" s="272">
        <v>0</v>
      </c>
      <c r="K13" s="271">
        <v>1</v>
      </c>
      <c r="L13" s="272">
        <v>14.971042769983583</v>
      </c>
      <c r="M13" s="271">
        <v>5</v>
      </c>
      <c r="N13" s="272">
        <v>74.855213849917916</v>
      </c>
      <c r="O13" s="271">
        <v>0</v>
      </c>
      <c r="P13" s="272">
        <v>0</v>
      </c>
      <c r="Q13" s="271">
        <v>2</v>
      </c>
      <c r="R13" s="272">
        <v>29.942085539967167</v>
      </c>
      <c r="S13" s="271">
        <v>2</v>
      </c>
      <c r="T13" s="272">
        <v>29.942085539967167</v>
      </c>
      <c r="U13" s="273">
        <v>2</v>
      </c>
      <c r="V13" s="272">
        <v>29.942085539967167</v>
      </c>
    </row>
    <row r="14" spans="1:22" ht="15">
      <c r="A14" s="212" t="s">
        <v>159</v>
      </c>
      <c r="B14" s="242">
        <v>10510.5</v>
      </c>
      <c r="C14" s="271">
        <v>6</v>
      </c>
      <c r="D14" s="272">
        <v>137.97630940488082</v>
      </c>
      <c r="E14" s="271">
        <v>3</v>
      </c>
      <c r="F14" s="272">
        <v>68.988154702440411</v>
      </c>
      <c r="G14" s="271">
        <v>3</v>
      </c>
      <c r="H14" s="272">
        <v>68.988154702440411</v>
      </c>
      <c r="I14" s="271">
        <v>0</v>
      </c>
      <c r="J14" s="272">
        <v>0</v>
      </c>
      <c r="K14" s="271">
        <v>1</v>
      </c>
      <c r="L14" s="272">
        <v>22.996051567480137</v>
      </c>
      <c r="M14" s="271">
        <v>1</v>
      </c>
      <c r="N14" s="272">
        <v>22.996051567480137</v>
      </c>
      <c r="O14" s="271">
        <v>0</v>
      </c>
      <c r="P14" s="272">
        <v>0</v>
      </c>
      <c r="Q14" s="271">
        <v>0</v>
      </c>
      <c r="R14" s="272">
        <v>0</v>
      </c>
      <c r="S14" s="271">
        <v>0</v>
      </c>
      <c r="T14" s="272">
        <v>0</v>
      </c>
      <c r="U14" s="273">
        <v>1</v>
      </c>
      <c r="V14" s="272">
        <v>22.996051567480137</v>
      </c>
    </row>
    <row r="15" spans="1:22" ht="27.75" customHeight="1">
      <c r="A15" s="213" t="s">
        <v>160</v>
      </c>
      <c r="B15" s="246">
        <v>155103.5</v>
      </c>
      <c r="C15" s="215">
        <v>77</v>
      </c>
      <c r="D15" s="208">
        <v>119.99020009219649</v>
      </c>
      <c r="E15" s="215">
        <v>9</v>
      </c>
      <c r="F15" s="208">
        <v>14.024828582204785</v>
      </c>
      <c r="G15" s="215">
        <v>8</v>
      </c>
      <c r="H15" s="208">
        <v>12.466514295293141</v>
      </c>
      <c r="I15" s="215">
        <v>1</v>
      </c>
      <c r="J15" s="208">
        <v>1.5583142869116426</v>
      </c>
      <c r="K15" s="215">
        <v>10</v>
      </c>
      <c r="L15" s="208">
        <v>15.583142869116427</v>
      </c>
      <c r="M15" s="215">
        <v>30</v>
      </c>
      <c r="N15" s="208">
        <v>46.749428607349287</v>
      </c>
      <c r="O15" s="215">
        <v>0</v>
      </c>
      <c r="P15" s="208">
        <v>0</v>
      </c>
      <c r="Q15" s="215">
        <v>13</v>
      </c>
      <c r="R15" s="208">
        <v>20.258085729851356</v>
      </c>
      <c r="S15" s="215">
        <v>9</v>
      </c>
      <c r="T15" s="208">
        <v>14.024828582204785</v>
      </c>
      <c r="U15" s="215">
        <v>14</v>
      </c>
      <c r="V15" s="208">
        <v>21.816400016763001</v>
      </c>
    </row>
    <row r="16" spans="1:22" ht="21" customHeight="1">
      <c r="A16" s="269" t="s">
        <v>161</v>
      </c>
      <c r="B16" s="242">
        <v>63920.5</v>
      </c>
      <c r="C16" s="243">
        <v>23</v>
      </c>
      <c r="D16" s="244">
        <v>86.96896926651074</v>
      </c>
      <c r="E16" s="243">
        <v>0</v>
      </c>
      <c r="F16" s="244">
        <v>0</v>
      </c>
      <c r="G16" s="243">
        <v>0</v>
      </c>
      <c r="H16" s="244">
        <v>0</v>
      </c>
      <c r="I16" s="243">
        <v>0</v>
      </c>
      <c r="J16" s="244">
        <v>0</v>
      </c>
      <c r="K16" s="243">
        <v>2</v>
      </c>
      <c r="L16" s="244">
        <v>7.5625190666531079</v>
      </c>
      <c r="M16" s="243">
        <v>5</v>
      </c>
      <c r="N16" s="244">
        <v>18.906297666632771</v>
      </c>
      <c r="O16" s="243">
        <v>1</v>
      </c>
      <c r="P16" s="244">
        <v>3.781259533326554</v>
      </c>
      <c r="Q16" s="243">
        <v>3</v>
      </c>
      <c r="R16" s="244">
        <v>11.343778599979661</v>
      </c>
      <c r="S16" s="243">
        <v>2</v>
      </c>
      <c r="T16" s="244">
        <v>7.5625190666531079</v>
      </c>
      <c r="U16" s="245">
        <v>12</v>
      </c>
      <c r="V16" s="244">
        <v>45.375114399918644</v>
      </c>
    </row>
    <row r="17" spans="1:22" ht="36.75" customHeight="1">
      <c r="A17" s="268" t="s">
        <v>176</v>
      </c>
      <c r="B17" s="246">
        <v>219024</v>
      </c>
      <c r="C17" s="247">
        <v>100</v>
      </c>
      <c r="D17" s="248">
        <v>110.35320330192124</v>
      </c>
      <c r="E17" s="247">
        <v>9</v>
      </c>
      <c r="F17" s="248">
        <v>9.9317882971729112</v>
      </c>
      <c r="G17" s="247">
        <v>8</v>
      </c>
      <c r="H17" s="248">
        <v>8.8282562641536995</v>
      </c>
      <c r="I17" s="247">
        <v>1</v>
      </c>
      <c r="J17" s="248">
        <v>1.1035320330192124</v>
      </c>
      <c r="K17" s="247">
        <v>12</v>
      </c>
      <c r="L17" s="248">
        <v>13.242384396230548</v>
      </c>
      <c r="M17" s="247">
        <v>35</v>
      </c>
      <c r="N17" s="248">
        <v>38.623621155672431</v>
      </c>
      <c r="O17" s="247">
        <v>1</v>
      </c>
      <c r="P17" s="248">
        <v>1.1035320330192124</v>
      </c>
      <c r="Q17" s="247">
        <v>16</v>
      </c>
      <c r="R17" s="248">
        <v>17.656512528307399</v>
      </c>
      <c r="S17" s="247">
        <v>11</v>
      </c>
      <c r="T17" s="248">
        <v>12.138852363211337</v>
      </c>
      <c r="U17" s="247">
        <v>26</v>
      </c>
      <c r="V17" s="208">
        <v>28.691832858499524</v>
      </c>
    </row>
    <row r="18" spans="1:22" s="27" customFormat="1" ht="36" customHeight="1">
      <c r="A18" s="398" t="s">
        <v>177</v>
      </c>
      <c r="B18" s="398"/>
      <c r="C18" s="285">
        <v>1</v>
      </c>
      <c r="D18" s="286"/>
      <c r="E18" s="287">
        <v>0.09</v>
      </c>
      <c r="F18" s="286"/>
      <c r="G18" s="399" t="s">
        <v>178</v>
      </c>
      <c r="H18" s="400"/>
      <c r="I18" s="287">
        <v>0.01</v>
      </c>
      <c r="J18" s="288"/>
      <c r="K18" s="287">
        <v>0.12</v>
      </c>
      <c r="L18" s="288"/>
      <c r="M18" s="287">
        <v>0.35</v>
      </c>
      <c r="N18" s="288"/>
      <c r="O18" s="287">
        <v>0.01</v>
      </c>
      <c r="P18" s="289"/>
      <c r="Q18" s="290">
        <v>0.16</v>
      </c>
      <c r="R18" s="249"/>
      <c r="S18" s="401" t="s">
        <v>179</v>
      </c>
      <c r="T18" s="402"/>
      <c r="U18" s="291">
        <v>0.26</v>
      </c>
      <c r="V18" s="292"/>
    </row>
    <row r="19" spans="1:22" ht="18" customHeight="1">
      <c r="A19" s="391" t="s">
        <v>180</v>
      </c>
      <c r="B19" s="392"/>
      <c r="C19" s="250">
        <v>114</v>
      </c>
      <c r="D19" s="251">
        <v>126.24069933658321</v>
      </c>
      <c r="E19" s="250">
        <v>18</v>
      </c>
      <c r="F19" s="251">
        <v>19.932742000513141</v>
      </c>
      <c r="G19" s="252">
        <v>8</v>
      </c>
      <c r="H19" s="251">
        <v>8.8589964446725062</v>
      </c>
      <c r="I19" s="250">
        <v>2</v>
      </c>
      <c r="J19" s="251">
        <v>2.2147491111681266</v>
      </c>
      <c r="K19" s="250">
        <v>12</v>
      </c>
      <c r="L19" s="251">
        <v>13.3</v>
      </c>
      <c r="M19" s="250">
        <v>35</v>
      </c>
      <c r="N19" s="253">
        <v>38.799999999999997</v>
      </c>
      <c r="O19" s="250">
        <v>4</v>
      </c>
      <c r="P19" s="251">
        <v>4.4294982223362531</v>
      </c>
      <c r="Q19" s="250">
        <v>17</v>
      </c>
      <c r="R19" s="253">
        <v>18.825367444929075</v>
      </c>
      <c r="S19" s="250">
        <v>10</v>
      </c>
      <c r="T19" s="253">
        <v>11.073745555840631</v>
      </c>
      <c r="U19" s="250">
        <v>26</v>
      </c>
      <c r="V19" s="254">
        <v>28.8</v>
      </c>
    </row>
    <row r="20" spans="1:22" ht="37.5" customHeight="1">
      <c r="A20" s="393" t="s">
        <v>181</v>
      </c>
      <c r="B20" s="393"/>
      <c r="C20" s="255">
        <v>-14</v>
      </c>
      <c r="D20" s="256">
        <v>-0.12585082400646952</v>
      </c>
      <c r="E20" s="255">
        <v>-9</v>
      </c>
      <c r="F20" s="256">
        <v>-0.50173496968368769</v>
      </c>
      <c r="G20" s="255">
        <v>0</v>
      </c>
      <c r="H20" s="256">
        <v>-3.4699393673752743E-3</v>
      </c>
      <c r="I20" s="255">
        <v>-1</v>
      </c>
      <c r="J20" s="256">
        <v>-0.50173496968368769</v>
      </c>
      <c r="K20" s="255">
        <v>0</v>
      </c>
      <c r="L20" s="256">
        <v>-4.3320002834175142E-3</v>
      </c>
      <c r="M20" s="255">
        <v>0</v>
      </c>
      <c r="N20" s="256">
        <v>-4.5458465032878204E-3</v>
      </c>
      <c r="O20" s="255">
        <v>-3</v>
      </c>
      <c r="P20" s="256">
        <v>-0.75086748484184385</v>
      </c>
      <c r="Q20" s="255">
        <v>-1</v>
      </c>
      <c r="R20" s="256">
        <v>-6.2089354698706134E-2</v>
      </c>
      <c r="S20" s="255">
        <v>1</v>
      </c>
      <c r="T20" s="256">
        <v>9.6183066695887387E-2</v>
      </c>
      <c r="U20" s="255">
        <v>0</v>
      </c>
      <c r="V20" s="256">
        <v>-3.7558035243221433E-3</v>
      </c>
    </row>
    <row r="21" spans="1:22" ht="14.25">
      <c r="A21" s="394" t="s">
        <v>182</v>
      </c>
      <c r="B21" s="395"/>
      <c r="C21" s="257">
        <v>112</v>
      </c>
      <c r="D21" s="258">
        <v>124.6</v>
      </c>
      <c r="E21" s="257">
        <v>10</v>
      </c>
      <c r="F21" s="258">
        <v>11.1</v>
      </c>
      <c r="G21" s="257">
        <v>9</v>
      </c>
      <c r="H21" s="258">
        <v>10.016277083386093</v>
      </c>
      <c r="I21" s="257">
        <v>3</v>
      </c>
      <c r="J21" s="258">
        <v>3.3387590277953643</v>
      </c>
      <c r="K21" s="257">
        <v>10</v>
      </c>
      <c r="L21" s="258">
        <v>11.1</v>
      </c>
      <c r="M21" s="257">
        <v>33</v>
      </c>
      <c r="N21" s="259">
        <v>36.700000000000003</v>
      </c>
      <c r="O21" s="257">
        <v>5</v>
      </c>
      <c r="P21" s="258">
        <v>5.6</v>
      </c>
      <c r="Q21" s="257">
        <v>26</v>
      </c>
      <c r="R21" s="259">
        <v>28.9</v>
      </c>
      <c r="S21" s="257">
        <v>13</v>
      </c>
      <c r="T21" s="259">
        <v>14.5</v>
      </c>
      <c r="U21" s="257">
        <v>25</v>
      </c>
      <c r="V21" s="260">
        <v>27.8</v>
      </c>
    </row>
    <row r="22" spans="1:22" ht="15">
      <c r="A22" s="394" t="s">
        <v>183</v>
      </c>
      <c r="B22" s="395"/>
      <c r="C22" s="261">
        <v>130</v>
      </c>
      <c r="D22" s="260">
        <v>145.25712562207812</v>
      </c>
      <c r="E22" s="261">
        <v>15</v>
      </c>
      <c r="F22" s="262">
        <v>16.760437571778244</v>
      </c>
      <c r="G22" s="263">
        <v>11</v>
      </c>
      <c r="H22" s="264">
        <v>12.290987552637379</v>
      </c>
      <c r="I22" s="261">
        <v>5</v>
      </c>
      <c r="J22" s="260">
        <v>5.5868125239260813</v>
      </c>
      <c r="K22" s="261">
        <v>12</v>
      </c>
      <c r="L22" s="260">
        <v>13.408350057422595</v>
      </c>
      <c r="M22" s="261">
        <v>38</v>
      </c>
      <c r="N22" s="260">
        <v>42.459775181838218</v>
      </c>
      <c r="O22" s="261">
        <v>5</v>
      </c>
      <c r="P22" s="260">
        <v>5.5868125239260813</v>
      </c>
      <c r="Q22" s="261">
        <v>30</v>
      </c>
      <c r="R22" s="260">
        <v>33.520875143556488</v>
      </c>
      <c r="S22" s="261">
        <v>14</v>
      </c>
      <c r="T22" s="262">
        <v>15.643075066993028</v>
      </c>
      <c r="U22" s="265">
        <v>25</v>
      </c>
      <c r="V22" s="235">
        <v>27.934062619630406</v>
      </c>
    </row>
  </sheetData>
  <mergeCells count="38">
    <mergeCell ref="A1:V1"/>
    <mergeCell ref="A2:A4"/>
    <mergeCell ref="B2:B4"/>
    <mergeCell ref="C2:D2"/>
    <mergeCell ref="E2:F2"/>
    <mergeCell ref="G2:H2"/>
    <mergeCell ref="I2:J2"/>
    <mergeCell ref="K2:L2"/>
    <mergeCell ref="M2:N2"/>
    <mergeCell ref="O2:P2"/>
    <mergeCell ref="Q2:T2"/>
    <mergeCell ref="U2:V2"/>
    <mergeCell ref="C3:C4"/>
    <mergeCell ref="D3:D4"/>
    <mergeCell ref="E3:E4"/>
    <mergeCell ref="F3:F4"/>
    <mergeCell ref="G3:G4"/>
    <mergeCell ref="H3:H4"/>
    <mergeCell ref="I3:I4"/>
    <mergeCell ref="J3:J4"/>
    <mergeCell ref="R3:R4"/>
    <mergeCell ref="S3:T3"/>
    <mergeCell ref="U3:U4"/>
    <mergeCell ref="V3:V4"/>
    <mergeCell ref="A18:B18"/>
    <mergeCell ref="G18:H18"/>
    <mergeCell ref="S18:T18"/>
    <mergeCell ref="K3:K4"/>
    <mergeCell ref="L3:L4"/>
    <mergeCell ref="M3:M4"/>
    <mergeCell ref="N3:N4"/>
    <mergeCell ref="O3:O4"/>
    <mergeCell ref="P3:P4"/>
    <mergeCell ref="A19:B19"/>
    <mergeCell ref="A20:B20"/>
    <mergeCell ref="A21:B21"/>
    <mergeCell ref="A22:B22"/>
    <mergeCell ref="Q3:Q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showZeros="0" tabSelected="1" topLeftCell="A7" workbookViewId="0">
      <selection activeCell="E19" sqref="E19"/>
    </sheetView>
  </sheetViews>
  <sheetFormatPr defaultRowHeight="12.75"/>
  <cols>
    <col min="1" max="1" width="17.7109375" customWidth="1"/>
    <col min="2" max="2" width="9.42578125" customWidth="1"/>
    <col min="3" max="3" width="7.5703125" customWidth="1"/>
    <col min="4" max="4" width="9.140625" customWidth="1"/>
    <col min="5" max="5" width="7.5703125" customWidth="1"/>
    <col min="6" max="6" width="8.140625" customWidth="1"/>
    <col min="7" max="7" width="7.5703125" customWidth="1"/>
    <col min="8" max="8" width="8.140625" customWidth="1"/>
    <col min="9" max="9" width="7.5703125" customWidth="1"/>
    <col min="10" max="10" width="8.140625" customWidth="1"/>
    <col min="11" max="11" width="7.5703125" customWidth="1"/>
    <col min="12" max="12" width="8.140625" customWidth="1"/>
    <col min="13" max="13" width="7.5703125" customWidth="1"/>
    <col min="14" max="14" width="8.140625" customWidth="1"/>
    <col min="15" max="15" width="7.5703125" customWidth="1"/>
    <col min="16" max="16" width="8.28515625" customWidth="1"/>
    <col min="17" max="19" width="7.5703125" customWidth="1"/>
    <col min="20" max="20" width="8.42578125" customWidth="1"/>
    <col min="21" max="21" width="7.5703125" customWidth="1"/>
    <col min="22" max="22" width="8.5703125" customWidth="1"/>
  </cols>
  <sheetData>
    <row r="1" spans="1:22" ht="49.5" customHeight="1">
      <c r="A1" s="426" t="s">
        <v>135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</row>
    <row r="2" spans="1:22" ht="40.5" customHeight="1">
      <c r="A2" s="408" t="s">
        <v>136</v>
      </c>
      <c r="B2" s="408" t="s">
        <v>137</v>
      </c>
      <c r="C2" s="404" t="s">
        <v>138</v>
      </c>
      <c r="D2" s="404"/>
      <c r="E2" s="404" t="s">
        <v>139</v>
      </c>
      <c r="F2" s="404"/>
      <c r="G2" s="404" t="s">
        <v>140</v>
      </c>
      <c r="H2" s="404"/>
      <c r="I2" s="404" t="s">
        <v>141</v>
      </c>
      <c r="J2" s="404"/>
      <c r="K2" s="404" t="s">
        <v>142</v>
      </c>
      <c r="L2" s="404"/>
      <c r="M2" s="404" t="s">
        <v>143</v>
      </c>
      <c r="N2" s="404"/>
      <c r="O2" s="404" t="s">
        <v>144</v>
      </c>
      <c r="P2" s="404"/>
      <c r="Q2" s="404" t="s">
        <v>145</v>
      </c>
      <c r="R2" s="404"/>
      <c r="S2" s="404"/>
      <c r="T2" s="424"/>
      <c r="U2" s="425" t="s">
        <v>146</v>
      </c>
      <c r="V2" s="425"/>
    </row>
    <row r="3" spans="1:22" ht="23.25" customHeight="1">
      <c r="A3" s="408"/>
      <c r="B3" s="408"/>
      <c r="C3" s="403" t="s">
        <v>50</v>
      </c>
      <c r="D3" s="397" t="s">
        <v>147</v>
      </c>
      <c r="E3" s="403" t="s">
        <v>50</v>
      </c>
      <c r="F3" s="397" t="s">
        <v>147</v>
      </c>
      <c r="G3" s="405" t="s">
        <v>50</v>
      </c>
      <c r="H3" s="397" t="s">
        <v>147</v>
      </c>
      <c r="I3" s="403" t="s">
        <v>50</v>
      </c>
      <c r="J3" s="397" t="s">
        <v>147</v>
      </c>
      <c r="K3" s="403" t="s">
        <v>50</v>
      </c>
      <c r="L3" s="397" t="s">
        <v>147</v>
      </c>
      <c r="M3" s="403" t="s">
        <v>50</v>
      </c>
      <c r="N3" s="397" t="s">
        <v>147</v>
      </c>
      <c r="O3" s="403" t="s">
        <v>50</v>
      </c>
      <c r="P3" s="397" t="s">
        <v>147</v>
      </c>
      <c r="Q3" s="396" t="s">
        <v>50</v>
      </c>
      <c r="R3" s="397" t="s">
        <v>147</v>
      </c>
      <c r="S3" s="397" t="s">
        <v>148</v>
      </c>
      <c r="T3" s="419"/>
      <c r="U3" s="420" t="s">
        <v>50</v>
      </c>
      <c r="V3" s="397" t="s">
        <v>147</v>
      </c>
    </row>
    <row r="4" spans="1:22" ht="17.25" customHeight="1">
      <c r="A4" s="408"/>
      <c r="B4" s="408"/>
      <c r="C4" s="403"/>
      <c r="D4" s="397"/>
      <c r="E4" s="403"/>
      <c r="F4" s="397"/>
      <c r="G4" s="405"/>
      <c r="H4" s="397"/>
      <c r="I4" s="403"/>
      <c r="J4" s="397"/>
      <c r="K4" s="403"/>
      <c r="L4" s="397"/>
      <c r="M4" s="403"/>
      <c r="N4" s="397"/>
      <c r="O4" s="403"/>
      <c r="P4" s="397"/>
      <c r="Q4" s="396"/>
      <c r="R4" s="397"/>
      <c r="S4" s="204" t="s">
        <v>50</v>
      </c>
      <c r="T4" s="205" t="s">
        <v>149</v>
      </c>
      <c r="U4" s="420"/>
      <c r="V4" s="397"/>
    </row>
    <row r="5" spans="1:22" ht="15.75">
      <c r="A5" s="206" t="s">
        <v>150</v>
      </c>
      <c r="B5" s="207">
        <v>18566</v>
      </c>
      <c r="C5" s="108">
        <v>8</v>
      </c>
      <c r="D5" s="208">
        <f>C5*100000/$B5*2.417</f>
        <v>104.14736615318324</v>
      </c>
      <c r="E5" s="209"/>
      <c r="F5" s="208">
        <f>E5*100000/$B5*2.417</f>
        <v>0</v>
      </c>
      <c r="G5" s="210"/>
      <c r="H5" s="208">
        <f>G5*100000/$B5*2.417</f>
        <v>0</v>
      </c>
      <c r="I5" s="209"/>
      <c r="J5" s="208">
        <f>I5*100000/$B5*2.417</f>
        <v>0</v>
      </c>
      <c r="K5" s="209">
        <v>2</v>
      </c>
      <c r="L5" s="208">
        <f>K5*100000/$B5*2.417</f>
        <v>26.03684153829581</v>
      </c>
      <c r="M5" s="209">
        <v>4</v>
      </c>
      <c r="N5" s="208">
        <f>M5*100000/$B5*2.417</f>
        <v>52.073683076591621</v>
      </c>
      <c r="O5" s="209"/>
      <c r="P5" s="208">
        <f>O5*100000/$B5*2.417</f>
        <v>0</v>
      </c>
      <c r="Q5" s="209">
        <v>1</v>
      </c>
      <c r="R5" s="208">
        <f>Q5*100000/$B5*2.417</f>
        <v>13.018420769147905</v>
      </c>
      <c r="S5" s="209">
        <v>1</v>
      </c>
      <c r="T5" s="208">
        <f>S5*100000/$B5*2.417</f>
        <v>13.018420769147905</v>
      </c>
      <c r="U5" s="211">
        <f t="shared" ref="U5:U14" si="0">C5-E5-I5-K5-M5-O5-Q5</f>
        <v>1</v>
      </c>
      <c r="V5" s="208">
        <f>U5*100000/$B5*2.417</f>
        <v>13.018420769147905</v>
      </c>
    </row>
    <row r="6" spans="1:22" ht="15.75">
      <c r="A6" s="212" t="s">
        <v>151</v>
      </c>
      <c r="B6" s="207">
        <v>4367</v>
      </c>
      <c r="C6" s="108">
        <v>6</v>
      </c>
      <c r="D6" s="208">
        <f t="shared" ref="D6:F17" si="1">C6*100000/$B6*2.417</f>
        <v>332.0815204946187</v>
      </c>
      <c r="E6" s="209"/>
      <c r="F6" s="208">
        <f t="shared" si="1"/>
        <v>0</v>
      </c>
      <c r="G6" s="210"/>
      <c r="H6" s="208">
        <f t="shared" ref="H6:H17" si="2">G6*100000/$B6*2.417</f>
        <v>0</v>
      </c>
      <c r="I6" s="209"/>
      <c r="J6" s="208">
        <f t="shared" ref="J6:J17" si="3">I6*100000/$B6*2.417</f>
        <v>0</v>
      </c>
      <c r="K6" s="209">
        <v>2</v>
      </c>
      <c r="L6" s="208">
        <f t="shared" ref="L6:L17" si="4">K6*100000/$B6*2.417</f>
        <v>110.69384016487291</v>
      </c>
      <c r="M6" s="209">
        <v>4</v>
      </c>
      <c r="N6" s="208">
        <f t="shared" ref="N6:N17" si="5">M6*100000/$B6*2.417</f>
        <v>221.38768032974582</v>
      </c>
      <c r="O6" s="209"/>
      <c r="P6" s="208">
        <f t="shared" ref="P6:P17" si="6">O6*100000/$B6*2.417</f>
        <v>0</v>
      </c>
      <c r="Q6" s="209"/>
      <c r="R6" s="208">
        <f t="shared" ref="R6:R17" si="7">Q6*100000/$B6*2.417</f>
        <v>0</v>
      </c>
      <c r="S6" s="209"/>
      <c r="T6" s="208">
        <f t="shared" ref="T6:T17" si="8">S6*100000/$B6*2.417</f>
        <v>0</v>
      </c>
      <c r="U6" s="211">
        <f t="shared" si="0"/>
        <v>0</v>
      </c>
      <c r="V6" s="208">
        <f t="shared" ref="V6:V17" si="9">U6*100000/$B6*2.417</f>
        <v>0</v>
      </c>
    </row>
    <row r="7" spans="1:22" ht="15.75">
      <c r="A7" s="212" t="s">
        <v>152</v>
      </c>
      <c r="B7" s="207">
        <v>6144</v>
      </c>
      <c r="C7" s="182">
        <v>3</v>
      </c>
      <c r="D7" s="208">
        <f t="shared" si="1"/>
        <v>118.01757812499999</v>
      </c>
      <c r="E7" s="209"/>
      <c r="F7" s="208">
        <f t="shared" si="1"/>
        <v>0</v>
      </c>
      <c r="G7" s="210"/>
      <c r="H7" s="208">
        <f t="shared" si="2"/>
        <v>0</v>
      </c>
      <c r="I7" s="209"/>
      <c r="J7" s="208">
        <f t="shared" si="3"/>
        <v>0</v>
      </c>
      <c r="K7" s="209">
        <v>1</v>
      </c>
      <c r="L7" s="208">
        <f t="shared" si="4"/>
        <v>39.339192708333336</v>
      </c>
      <c r="M7" s="209">
        <v>1</v>
      </c>
      <c r="N7" s="208">
        <f t="shared" si="5"/>
        <v>39.339192708333336</v>
      </c>
      <c r="O7" s="209"/>
      <c r="P7" s="208">
        <f t="shared" si="6"/>
        <v>0</v>
      </c>
      <c r="Q7" s="209"/>
      <c r="R7" s="208">
        <f t="shared" si="7"/>
        <v>0</v>
      </c>
      <c r="S7" s="209"/>
      <c r="T7" s="208">
        <f t="shared" si="8"/>
        <v>0</v>
      </c>
      <c r="U7" s="211">
        <f t="shared" si="0"/>
        <v>1</v>
      </c>
      <c r="V7" s="208">
        <f t="shared" si="9"/>
        <v>39.339192708333336</v>
      </c>
    </row>
    <row r="8" spans="1:22" ht="15.75">
      <c r="A8" s="212" t="s">
        <v>153</v>
      </c>
      <c r="B8" s="207">
        <v>6837</v>
      </c>
      <c r="C8" s="108">
        <v>8</v>
      </c>
      <c r="D8" s="208">
        <f t="shared" si="1"/>
        <v>282.8140997513529</v>
      </c>
      <c r="E8" s="209">
        <v>1</v>
      </c>
      <c r="F8" s="208">
        <f t="shared" si="1"/>
        <v>35.351762468919112</v>
      </c>
      <c r="G8" s="210"/>
      <c r="H8" s="208">
        <f t="shared" si="2"/>
        <v>0</v>
      </c>
      <c r="I8" s="209"/>
      <c r="J8" s="208">
        <f t="shared" si="3"/>
        <v>0</v>
      </c>
      <c r="K8" s="209"/>
      <c r="L8" s="208">
        <f t="shared" si="4"/>
        <v>0</v>
      </c>
      <c r="M8" s="209">
        <v>4</v>
      </c>
      <c r="N8" s="208">
        <f t="shared" si="5"/>
        <v>141.40704987567645</v>
      </c>
      <c r="O8" s="209"/>
      <c r="P8" s="208">
        <f t="shared" si="6"/>
        <v>0</v>
      </c>
      <c r="Q8" s="209"/>
      <c r="R8" s="208">
        <f t="shared" si="7"/>
        <v>0</v>
      </c>
      <c r="S8" s="209"/>
      <c r="T8" s="208">
        <f t="shared" si="8"/>
        <v>0</v>
      </c>
      <c r="U8" s="211">
        <f t="shared" si="0"/>
        <v>3</v>
      </c>
      <c r="V8" s="208">
        <f t="shared" si="9"/>
        <v>106.05528740675733</v>
      </c>
    </row>
    <row r="9" spans="1:22" ht="15.75">
      <c r="A9" s="212" t="s">
        <v>154</v>
      </c>
      <c r="B9" s="207">
        <v>7177</v>
      </c>
      <c r="C9" s="108">
        <v>7</v>
      </c>
      <c r="D9" s="208">
        <f t="shared" si="1"/>
        <v>235.73916678277828</v>
      </c>
      <c r="E9" s="209">
        <v>3</v>
      </c>
      <c r="F9" s="208">
        <v>3</v>
      </c>
      <c r="G9" s="210">
        <v>3</v>
      </c>
      <c r="H9" s="208">
        <f t="shared" si="2"/>
        <v>101.03107147833354</v>
      </c>
      <c r="I9" s="209"/>
      <c r="J9" s="208">
        <f t="shared" si="3"/>
        <v>0</v>
      </c>
      <c r="K9" s="209">
        <v>2</v>
      </c>
      <c r="L9" s="208">
        <f t="shared" si="4"/>
        <v>67.354047652222377</v>
      </c>
      <c r="M9" s="209">
        <v>1</v>
      </c>
      <c r="N9" s="208">
        <f t="shared" si="5"/>
        <v>33.677023826111188</v>
      </c>
      <c r="O9" s="209"/>
      <c r="P9" s="208">
        <f t="shared" si="6"/>
        <v>0</v>
      </c>
      <c r="Q9" s="209">
        <v>1</v>
      </c>
      <c r="R9" s="208">
        <f t="shared" si="7"/>
        <v>33.677023826111188</v>
      </c>
      <c r="S9" s="209">
        <v>1</v>
      </c>
      <c r="T9" s="208">
        <f t="shared" si="8"/>
        <v>33.677023826111188</v>
      </c>
      <c r="U9" s="211">
        <f t="shared" si="0"/>
        <v>0</v>
      </c>
      <c r="V9" s="208">
        <f t="shared" si="9"/>
        <v>0</v>
      </c>
    </row>
    <row r="10" spans="1:22" ht="15.75">
      <c r="A10" s="212" t="s">
        <v>155</v>
      </c>
      <c r="B10" s="207">
        <v>5911</v>
      </c>
      <c r="C10" s="108">
        <v>7</v>
      </c>
      <c r="D10" s="208">
        <f t="shared" si="1"/>
        <v>286.2290644560988</v>
      </c>
      <c r="E10" s="209"/>
      <c r="F10" s="208">
        <f t="shared" si="1"/>
        <v>0</v>
      </c>
      <c r="G10" s="210"/>
      <c r="H10" s="208">
        <f t="shared" si="2"/>
        <v>0</v>
      </c>
      <c r="I10" s="209"/>
      <c r="J10" s="208">
        <f t="shared" si="3"/>
        <v>0</v>
      </c>
      <c r="K10" s="209"/>
      <c r="L10" s="208">
        <f t="shared" si="4"/>
        <v>0</v>
      </c>
      <c r="M10" s="209">
        <v>2</v>
      </c>
      <c r="N10" s="208">
        <f t="shared" si="5"/>
        <v>81.779732701742503</v>
      </c>
      <c r="O10" s="209"/>
      <c r="P10" s="208">
        <f t="shared" si="6"/>
        <v>0</v>
      </c>
      <c r="Q10" s="209">
        <v>1</v>
      </c>
      <c r="R10" s="208">
        <f t="shared" si="7"/>
        <v>40.889866350871252</v>
      </c>
      <c r="S10" s="209"/>
      <c r="T10" s="208">
        <f t="shared" si="8"/>
        <v>0</v>
      </c>
      <c r="U10" s="211">
        <f t="shared" si="0"/>
        <v>4</v>
      </c>
      <c r="V10" s="208">
        <f t="shared" si="9"/>
        <v>163.55946540348501</v>
      </c>
    </row>
    <row r="11" spans="1:22" ht="15.75">
      <c r="A11" s="212" t="s">
        <v>156</v>
      </c>
      <c r="B11" s="207">
        <v>9898</v>
      </c>
      <c r="C11" s="108">
        <v>6</v>
      </c>
      <c r="D11" s="208">
        <f t="shared" si="1"/>
        <v>146.51444736310364</v>
      </c>
      <c r="E11" s="209">
        <v>1</v>
      </c>
      <c r="F11" s="208">
        <v>1</v>
      </c>
      <c r="G11" s="210">
        <v>1</v>
      </c>
      <c r="H11" s="208">
        <f t="shared" si="2"/>
        <v>24.419074560517274</v>
      </c>
      <c r="I11" s="209"/>
      <c r="J11" s="208">
        <f t="shared" si="3"/>
        <v>0</v>
      </c>
      <c r="K11" s="209">
        <v>1</v>
      </c>
      <c r="L11" s="208">
        <f t="shared" si="4"/>
        <v>24.419074560517274</v>
      </c>
      <c r="M11" s="209">
        <v>2</v>
      </c>
      <c r="N11" s="208">
        <f t="shared" si="5"/>
        <v>48.838149121034547</v>
      </c>
      <c r="O11" s="209"/>
      <c r="P11" s="208">
        <f t="shared" si="6"/>
        <v>0</v>
      </c>
      <c r="Q11" s="209">
        <v>1</v>
      </c>
      <c r="R11" s="208">
        <f t="shared" si="7"/>
        <v>24.419074560517274</v>
      </c>
      <c r="S11" s="209"/>
      <c r="T11" s="208">
        <f t="shared" si="8"/>
        <v>0</v>
      </c>
      <c r="U11" s="211">
        <f t="shared" si="0"/>
        <v>1</v>
      </c>
      <c r="V11" s="208">
        <f t="shared" si="9"/>
        <v>24.419074560517274</v>
      </c>
    </row>
    <row r="12" spans="1:22" ht="15.75">
      <c r="A12" s="212" t="s">
        <v>157</v>
      </c>
      <c r="B12" s="207">
        <v>7219</v>
      </c>
      <c r="C12" s="108">
        <v>3</v>
      </c>
      <c r="D12" s="208">
        <f t="shared" si="1"/>
        <v>100.44327469178556</v>
      </c>
      <c r="E12" s="209"/>
      <c r="F12" s="208">
        <f t="shared" si="1"/>
        <v>0</v>
      </c>
      <c r="G12" s="210"/>
      <c r="H12" s="208">
        <f t="shared" si="2"/>
        <v>0</v>
      </c>
      <c r="I12" s="209"/>
      <c r="J12" s="208">
        <f t="shared" si="3"/>
        <v>0</v>
      </c>
      <c r="K12" s="209"/>
      <c r="L12" s="208">
        <f t="shared" si="4"/>
        <v>0</v>
      </c>
      <c r="M12" s="209">
        <v>2</v>
      </c>
      <c r="N12" s="208">
        <f t="shared" si="5"/>
        <v>66.962183127857045</v>
      </c>
      <c r="O12" s="209"/>
      <c r="P12" s="208">
        <f t="shared" si="6"/>
        <v>0</v>
      </c>
      <c r="Q12" s="209">
        <v>1</v>
      </c>
      <c r="R12" s="208">
        <f t="shared" si="7"/>
        <v>33.481091563928523</v>
      </c>
      <c r="S12" s="209">
        <v>1</v>
      </c>
      <c r="T12" s="208">
        <f t="shared" si="8"/>
        <v>33.481091563928523</v>
      </c>
      <c r="U12" s="211">
        <f t="shared" si="0"/>
        <v>0</v>
      </c>
      <c r="V12" s="208">
        <f t="shared" si="9"/>
        <v>0</v>
      </c>
    </row>
    <row r="13" spans="1:22" ht="15.75">
      <c r="A13" s="212" t="s">
        <v>158</v>
      </c>
      <c r="B13" s="207">
        <v>8436</v>
      </c>
      <c r="C13" s="108">
        <v>7</v>
      </c>
      <c r="D13" s="208">
        <f t="shared" si="1"/>
        <v>200.55713608345184</v>
      </c>
      <c r="E13" s="209"/>
      <c r="F13" s="208">
        <f t="shared" si="1"/>
        <v>0</v>
      </c>
      <c r="G13" s="210">
        <f>'[1]19г-янв-тру'!G13+'[1]фев-тру'!G13</f>
        <v>0</v>
      </c>
      <c r="H13" s="208">
        <f t="shared" si="2"/>
        <v>0</v>
      </c>
      <c r="I13" s="209"/>
      <c r="J13" s="208">
        <f t="shared" si="3"/>
        <v>0</v>
      </c>
      <c r="K13" s="209"/>
      <c r="L13" s="208">
        <f t="shared" si="4"/>
        <v>0</v>
      </c>
      <c r="M13" s="209">
        <v>5</v>
      </c>
      <c r="N13" s="208">
        <f t="shared" si="5"/>
        <v>143.25509720246563</v>
      </c>
      <c r="O13" s="209"/>
      <c r="P13" s="208">
        <f t="shared" si="6"/>
        <v>0</v>
      </c>
      <c r="Q13" s="209">
        <v>1</v>
      </c>
      <c r="R13" s="208">
        <f t="shared" si="7"/>
        <v>28.651019440493123</v>
      </c>
      <c r="S13" s="209">
        <v>1</v>
      </c>
      <c r="T13" s="208">
        <f t="shared" si="8"/>
        <v>28.651019440493123</v>
      </c>
      <c r="U13" s="211">
        <f t="shared" si="0"/>
        <v>1</v>
      </c>
      <c r="V13" s="208">
        <f t="shared" si="9"/>
        <v>28.651019440493123</v>
      </c>
    </row>
    <row r="14" spans="1:22" ht="15.75">
      <c r="A14" s="212" t="s">
        <v>159</v>
      </c>
      <c r="B14" s="207">
        <v>5204</v>
      </c>
      <c r="C14" s="108">
        <v>4</v>
      </c>
      <c r="D14" s="208">
        <f t="shared" si="1"/>
        <v>185.78016910069178</v>
      </c>
      <c r="E14" s="209">
        <v>2</v>
      </c>
      <c r="F14" s="208">
        <f t="shared" si="1"/>
        <v>92.89008455034589</v>
      </c>
      <c r="G14" s="210">
        <v>2</v>
      </c>
      <c r="H14" s="208">
        <f t="shared" si="2"/>
        <v>92.89008455034589</v>
      </c>
      <c r="I14" s="209"/>
      <c r="J14" s="208">
        <f t="shared" si="3"/>
        <v>0</v>
      </c>
      <c r="K14" s="209">
        <v>1</v>
      </c>
      <c r="L14" s="208">
        <f t="shared" si="4"/>
        <v>46.445042275172945</v>
      </c>
      <c r="M14" s="209">
        <v>1</v>
      </c>
      <c r="N14" s="208">
        <f t="shared" si="5"/>
        <v>46.445042275172945</v>
      </c>
      <c r="O14" s="209"/>
      <c r="P14" s="208">
        <f t="shared" si="6"/>
        <v>0</v>
      </c>
      <c r="Q14" s="209"/>
      <c r="R14" s="208">
        <f t="shared" si="7"/>
        <v>0</v>
      </c>
      <c r="S14" s="209"/>
      <c r="T14" s="208">
        <f t="shared" si="8"/>
        <v>0</v>
      </c>
      <c r="U14" s="211">
        <f t="shared" si="0"/>
        <v>0</v>
      </c>
      <c r="V14" s="208">
        <f t="shared" si="9"/>
        <v>0</v>
      </c>
    </row>
    <row r="15" spans="1:22" ht="15.75">
      <c r="A15" s="213" t="s">
        <v>160</v>
      </c>
      <c r="B15" s="214">
        <v>79759</v>
      </c>
      <c r="C15" s="186">
        <f t="shared" ref="C15" si="10">SUM(C5:C14)</f>
        <v>59</v>
      </c>
      <c r="D15" s="208">
        <f t="shared" si="1"/>
        <v>178.79236199049637</v>
      </c>
      <c r="E15" s="215">
        <f>SUM(E5:E14)</f>
        <v>7</v>
      </c>
      <c r="F15" s="208">
        <f t="shared" si="1"/>
        <v>21.212653117516517</v>
      </c>
      <c r="G15" s="215">
        <f>SUM(G5:G14)</f>
        <v>6</v>
      </c>
      <c r="H15" s="208">
        <f t="shared" si="2"/>
        <v>18.182274100728442</v>
      </c>
      <c r="I15" s="215">
        <f>SUM(I5:I14)</f>
        <v>0</v>
      </c>
      <c r="J15" s="208">
        <f t="shared" si="3"/>
        <v>0</v>
      </c>
      <c r="K15" s="215">
        <f>SUM(K5:K14)</f>
        <v>9</v>
      </c>
      <c r="L15" s="208">
        <f t="shared" si="4"/>
        <v>27.273411151092667</v>
      </c>
      <c r="M15" s="215">
        <f>SUM(M5:M14)</f>
        <v>26</v>
      </c>
      <c r="N15" s="208">
        <f t="shared" si="5"/>
        <v>78.789854436489918</v>
      </c>
      <c r="O15" s="215">
        <f>SUM(O5:O14)</f>
        <v>0</v>
      </c>
      <c r="P15" s="208">
        <f t="shared" si="6"/>
        <v>0</v>
      </c>
      <c r="Q15" s="215">
        <f>SUM(Q5:Q14)</f>
        <v>6</v>
      </c>
      <c r="R15" s="208">
        <f t="shared" si="7"/>
        <v>18.182274100728442</v>
      </c>
      <c r="S15" s="215">
        <f>SUM(S5:S14)</f>
        <v>4</v>
      </c>
      <c r="T15" s="208">
        <f t="shared" si="8"/>
        <v>12.121516067152296</v>
      </c>
      <c r="U15" s="216">
        <f>SUM(U5:U14)</f>
        <v>11</v>
      </c>
      <c r="V15" s="208">
        <f t="shared" si="9"/>
        <v>33.334169184668816</v>
      </c>
    </row>
    <row r="16" spans="1:22" ht="15.75">
      <c r="A16" s="212" t="s">
        <v>161</v>
      </c>
      <c r="B16" s="217">
        <v>36472</v>
      </c>
      <c r="C16" s="108">
        <v>10</v>
      </c>
      <c r="D16" s="208">
        <f t="shared" si="1"/>
        <v>66.27001535424435</v>
      </c>
      <c r="E16" s="218"/>
      <c r="F16" s="208">
        <f t="shared" si="1"/>
        <v>0</v>
      </c>
      <c r="G16" s="210"/>
      <c r="H16" s="208">
        <f t="shared" si="2"/>
        <v>0</v>
      </c>
      <c r="I16" s="218"/>
      <c r="J16" s="208">
        <f t="shared" si="3"/>
        <v>0</v>
      </c>
      <c r="K16" s="218">
        <v>1</v>
      </c>
      <c r="L16" s="208">
        <f t="shared" si="4"/>
        <v>6.6270015354244354</v>
      </c>
      <c r="M16" s="218">
        <v>4</v>
      </c>
      <c r="N16" s="208">
        <f t="shared" si="5"/>
        <v>26.508006141697741</v>
      </c>
      <c r="O16" s="218"/>
      <c r="P16" s="208">
        <f t="shared" si="6"/>
        <v>0</v>
      </c>
      <c r="Q16" s="218">
        <v>1</v>
      </c>
      <c r="R16" s="208">
        <f t="shared" si="7"/>
        <v>6.6270015354244354</v>
      </c>
      <c r="S16" s="218">
        <v>1</v>
      </c>
      <c r="T16" s="208">
        <f t="shared" si="8"/>
        <v>6.6270015354244354</v>
      </c>
      <c r="U16" s="211">
        <f>C16-E16-I16-K16-M16-O16-Q16</f>
        <v>4</v>
      </c>
      <c r="V16" s="208">
        <f t="shared" si="9"/>
        <v>26.508006141697741</v>
      </c>
    </row>
    <row r="17" spans="1:22" ht="56.25" customHeight="1">
      <c r="A17" s="219" t="s">
        <v>162</v>
      </c>
      <c r="B17" s="220">
        <v>116231</v>
      </c>
      <c r="C17" s="186">
        <f t="shared" ref="C17" si="11">SUM(C15,C16)</f>
        <v>69</v>
      </c>
      <c r="D17" s="208">
        <f t="shared" si="1"/>
        <v>143.48409632542092</v>
      </c>
      <c r="E17" s="221">
        <f>E15+E16</f>
        <v>7</v>
      </c>
      <c r="F17" s="221">
        <f t="shared" ref="F17" si="12">F15+F16</f>
        <v>21.212653117516517</v>
      </c>
      <c r="G17" s="221">
        <f>G15+G16</f>
        <v>6</v>
      </c>
      <c r="H17" s="208">
        <f t="shared" si="2"/>
        <v>12.476877941340948</v>
      </c>
      <c r="I17" s="222">
        <f>I15+I16</f>
        <v>0</v>
      </c>
      <c r="J17" s="208">
        <f t="shared" si="3"/>
        <v>0</v>
      </c>
      <c r="K17" s="222">
        <f>K15+K16</f>
        <v>10</v>
      </c>
      <c r="L17" s="208">
        <f t="shared" si="4"/>
        <v>20.794796568901582</v>
      </c>
      <c r="M17" s="222">
        <f>M15+M16</f>
        <v>30</v>
      </c>
      <c r="N17" s="208">
        <f t="shared" si="5"/>
        <v>62.384389706704745</v>
      </c>
      <c r="O17" s="222">
        <f>O15+O16</f>
        <v>0</v>
      </c>
      <c r="P17" s="208">
        <f t="shared" si="6"/>
        <v>0</v>
      </c>
      <c r="Q17" s="222">
        <f>Q15+Q16</f>
        <v>7</v>
      </c>
      <c r="R17" s="208">
        <f t="shared" si="7"/>
        <v>14.556357598231108</v>
      </c>
      <c r="S17" s="222">
        <f>S15+S16</f>
        <v>5</v>
      </c>
      <c r="T17" s="208">
        <f t="shared" si="8"/>
        <v>10.397398284450791</v>
      </c>
      <c r="U17" s="216">
        <f>U15+U16</f>
        <v>15</v>
      </c>
      <c r="V17" s="208">
        <f t="shared" si="9"/>
        <v>31.192194853352373</v>
      </c>
    </row>
    <row r="18" spans="1:22" ht="33.75" customHeight="1">
      <c r="A18" s="421" t="s">
        <v>163</v>
      </c>
      <c r="B18" s="421"/>
      <c r="C18" s="223">
        <v>1</v>
      </c>
      <c r="D18" s="224"/>
      <c r="E18" s="225">
        <f>E17/$C17</f>
        <v>0.10144927536231885</v>
      </c>
      <c r="F18" s="225"/>
      <c r="G18" s="422" t="s">
        <v>164</v>
      </c>
      <c r="H18" s="423"/>
      <c r="I18" s="225">
        <f>I17/$C17</f>
        <v>0</v>
      </c>
      <c r="J18" s="225"/>
      <c r="K18" s="225">
        <f>K17/$C17</f>
        <v>0.14492753623188406</v>
      </c>
      <c r="L18" s="225"/>
      <c r="M18" s="226">
        <f>M17/$C17</f>
        <v>0.43478260869565216</v>
      </c>
      <c r="N18" s="225"/>
      <c r="O18" s="225">
        <f>O17/$C17</f>
        <v>0</v>
      </c>
      <c r="P18" s="225"/>
      <c r="Q18" s="226">
        <f>Q17/$C17</f>
        <v>0.10144927536231885</v>
      </c>
      <c r="R18" s="225"/>
      <c r="S18" s="422" t="s">
        <v>165</v>
      </c>
      <c r="T18" s="423"/>
      <c r="U18" s="227">
        <f>U17/$C17</f>
        <v>0.21739130434782608</v>
      </c>
      <c r="V18" s="227"/>
    </row>
    <row r="19" spans="1:22" ht="15.75">
      <c r="A19" s="410" t="s">
        <v>166</v>
      </c>
      <c r="B19" s="411"/>
      <c r="C19" s="228">
        <v>88</v>
      </c>
      <c r="D19" s="229">
        <v>181.97342641787083</v>
      </c>
      <c r="E19" s="230">
        <v>15</v>
      </c>
      <c r="F19" s="229">
        <v>31.018197684864347</v>
      </c>
      <c r="G19" s="231">
        <v>7</v>
      </c>
      <c r="H19" s="229">
        <v>14.475158919603363</v>
      </c>
      <c r="I19" s="230">
        <v>2</v>
      </c>
      <c r="J19" s="229">
        <v>4.135759691315247</v>
      </c>
      <c r="K19" s="230">
        <v>8</v>
      </c>
      <c r="L19" s="229">
        <v>16.543038765260988</v>
      </c>
      <c r="M19" s="230">
        <v>34</v>
      </c>
      <c r="N19" s="229">
        <v>70.307914752359181</v>
      </c>
      <c r="O19" s="230">
        <v>2</v>
      </c>
      <c r="P19" s="229">
        <v>4.135759691315247</v>
      </c>
      <c r="Q19" s="230">
        <v>11</v>
      </c>
      <c r="R19" s="229">
        <v>22.746678302233853</v>
      </c>
      <c r="S19" s="230">
        <v>5</v>
      </c>
      <c r="T19" s="229">
        <v>10.339399228288116</v>
      </c>
      <c r="U19" s="232">
        <v>16</v>
      </c>
      <c r="V19" s="229">
        <v>33.086077530521976</v>
      </c>
    </row>
    <row r="20" spans="1:22" ht="35.25" customHeight="1">
      <c r="A20" s="412" t="s">
        <v>167</v>
      </c>
      <c r="B20" s="413"/>
      <c r="C20" s="274">
        <f>C17-C19</f>
        <v>-19</v>
      </c>
      <c r="D20" s="275">
        <f>(D17/D19)-100%</f>
        <v>-0.21151071807630717</v>
      </c>
      <c r="E20" s="276">
        <f>E17-E19</f>
        <v>-8</v>
      </c>
      <c r="F20" s="275">
        <f>(F17/F19)-100%</f>
        <v>-0.31612231848443428</v>
      </c>
      <c r="G20" s="276">
        <f>G17-G19</f>
        <v>-1</v>
      </c>
      <c r="H20" s="275">
        <f>(H17/H19)-100%</f>
        <v>-0.1380489837355906</v>
      </c>
      <c r="I20" s="276">
        <f>I17-I19</f>
        <v>-2</v>
      </c>
      <c r="J20" s="275"/>
      <c r="K20" s="276">
        <f>K17-K19</f>
        <v>2</v>
      </c>
      <c r="L20" s="275">
        <f>(L17/L19)-100%</f>
        <v>0.25701189871893027</v>
      </c>
      <c r="M20" s="276">
        <f>M17-M19</f>
        <v>-4</v>
      </c>
      <c r="N20" s="275">
        <f>(N17/N19)-100%</f>
        <v>-0.11269748325722551</v>
      </c>
      <c r="O20" s="276">
        <f>O17-O19</f>
        <v>-2</v>
      </c>
      <c r="P20" s="275"/>
      <c r="Q20" s="276">
        <f>Q17-Q19</f>
        <v>-4</v>
      </c>
      <c r="R20" s="275">
        <f>(R17/R19)-100%</f>
        <v>-0.36006666974308987</v>
      </c>
      <c r="S20" s="276">
        <f>S17-S19</f>
        <v>0</v>
      </c>
      <c r="T20" s="275">
        <f>(T17/T19)-100%</f>
        <v>5.6095189751443897E-3</v>
      </c>
      <c r="U20" s="276">
        <f>U17-U19</f>
        <v>-1</v>
      </c>
      <c r="V20" s="275">
        <f>(V17/V19)-100%</f>
        <v>-5.7241075960802301E-2</v>
      </c>
    </row>
    <row r="21" spans="1:22" ht="14.25">
      <c r="A21" s="414" t="s">
        <v>168</v>
      </c>
      <c r="B21" s="415"/>
      <c r="C21" s="234">
        <v>83</v>
      </c>
      <c r="D21" s="235">
        <v>170.75892477145433</v>
      </c>
      <c r="E21" s="236">
        <v>8</v>
      </c>
      <c r="F21" s="235">
        <v>16.458691544236562</v>
      </c>
      <c r="G21" s="237">
        <v>7</v>
      </c>
      <c r="H21" s="235">
        <v>14.401355101206992</v>
      </c>
      <c r="I21" s="236">
        <v>1</v>
      </c>
      <c r="J21" s="235">
        <v>2.0573364430295702</v>
      </c>
      <c r="K21" s="236">
        <v>10</v>
      </c>
      <c r="L21" s="235">
        <v>20.573364430295705</v>
      </c>
      <c r="M21" s="236">
        <v>27</v>
      </c>
      <c r="N21" s="235">
        <v>55.548083961798397</v>
      </c>
      <c r="O21" s="236">
        <v>3</v>
      </c>
      <c r="P21" s="235">
        <v>6.172009329088711</v>
      </c>
      <c r="Q21" s="236">
        <v>17</v>
      </c>
      <c r="R21" s="235">
        <v>34.9747195315027</v>
      </c>
      <c r="S21" s="236">
        <v>11</v>
      </c>
      <c r="T21" s="235">
        <v>22.630700873325274</v>
      </c>
      <c r="U21" s="236">
        <v>17</v>
      </c>
      <c r="V21" s="235">
        <v>34.9747195315027</v>
      </c>
    </row>
    <row r="22" spans="1:22">
      <c r="A22" s="416" t="s">
        <v>169</v>
      </c>
      <c r="B22" s="417"/>
      <c r="C22" s="238">
        <v>101</v>
      </c>
      <c r="D22" s="239">
        <v>204.8101862768215</v>
      </c>
      <c r="E22" s="233">
        <v>15</v>
      </c>
      <c r="F22" s="239">
        <v>30.417354397547747</v>
      </c>
      <c r="G22" s="183">
        <v>11</v>
      </c>
      <c r="H22" s="239">
        <v>22.3</v>
      </c>
      <c r="I22" s="233">
        <v>4</v>
      </c>
      <c r="J22" s="239">
        <v>8.1112945060127331</v>
      </c>
      <c r="K22" s="233">
        <v>10</v>
      </c>
      <c r="L22" s="239">
        <v>20.278236265031833</v>
      </c>
      <c r="M22" s="233">
        <v>36</v>
      </c>
      <c r="N22" s="239">
        <v>73.00165055411459</v>
      </c>
      <c r="O22" s="233">
        <v>1</v>
      </c>
      <c r="P22" s="239">
        <v>2.0278236265031833</v>
      </c>
      <c r="Q22" s="233">
        <v>21</v>
      </c>
      <c r="R22" s="239">
        <v>42.584296156566843</v>
      </c>
      <c r="S22" s="233">
        <v>11</v>
      </c>
      <c r="T22" s="239">
        <v>22.306059891535014</v>
      </c>
      <c r="U22" s="233">
        <v>14</v>
      </c>
      <c r="V22" s="239">
        <v>28.389530771044566</v>
      </c>
    </row>
    <row r="23" spans="1:22">
      <c r="A23" s="416" t="s">
        <v>170</v>
      </c>
      <c r="B23" s="418"/>
      <c r="C23" s="238">
        <v>141</v>
      </c>
      <c r="D23" s="239">
        <v>284.8163469976181</v>
      </c>
      <c r="E23" s="233">
        <v>13</v>
      </c>
      <c r="F23" s="239">
        <v>26.259663198361956</v>
      </c>
      <c r="G23" s="240">
        <v>12</v>
      </c>
      <c r="H23" s="239">
        <v>24.239689106180265</v>
      </c>
      <c r="I23" s="233">
        <v>6</v>
      </c>
      <c r="J23" s="239">
        <v>12.119844553090132</v>
      </c>
      <c r="K23" s="233">
        <v>18</v>
      </c>
      <c r="L23" s="239">
        <v>36.359533659270397</v>
      </c>
      <c r="M23" s="233">
        <v>49</v>
      </c>
      <c r="N23" s="239">
        <v>98.978730516902758</v>
      </c>
      <c r="O23" s="233">
        <v>7</v>
      </c>
      <c r="P23" s="239">
        <v>14.139818645271824</v>
      </c>
      <c r="Q23" s="233">
        <v>30</v>
      </c>
      <c r="R23" s="239">
        <v>60.599222765450669</v>
      </c>
      <c r="S23" s="233">
        <v>19</v>
      </c>
      <c r="T23" s="239">
        <v>38.379507751452088</v>
      </c>
      <c r="U23" s="233">
        <v>18</v>
      </c>
      <c r="V23" s="239">
        <v>36.359533659270397</v>
      </c>
    </row>
    <row r="24" spans="1:22">
      <c r="A24" s="241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</row>
  </sheetData>
  <mergeCells count="39">
    <mergeCell ref="A1:V1"/>
    <mergeCell ref="A2:A4"/>
    <mergeCell ref="B2:B4"/>
    <mergeCell ref="C2:D2"/>
    <mergeCell ref="E2:F2"/>
    <mergeCell ref="G2:H2"/>
    <mergeCell ref="I2:J2"/>
    <mergeCell ref="K2:L2"/>
    <mergeCell ref="M2:N2"/>
    <mergeCell ref="O2:P2"/>
    <mergeCell ref="Q2:T2"/>
    <mergeCell ref="U2:V2"/>
    <mergeCell ref="C3:C4"/>
    <mergeCell ref="D3:D4"/>
    <mergeCell ref="E3:E4"/>
    <mergeCell ref="F3:F4"/>
    <mergeCell ref="G3:G4"/>
    <mergeCell ref="H3:H4"/>
    <mergeCell ref="I3:I4"/>
    <mergeCell ref="J3:J4"/>
    <mergeCell ref="A18:B18"/>
    <mergeCell ref="G18:H18"/>
    <mergeCell ref="S18:T18"/>
    <mergeCell ref="K3:K4"/>
    <mergeCell ref="L3:L4"/>
    <mergeCell ref="M3:M4"/>
    <mergeCell ref="N3:N4"/>
    <mergeCell ref="O3:O4"/>
    <mergeCell ref="P3:P4"/>
    <mergeCell ref="Q3:Q4"/>
    <mergeCell ref="R3:R4"/>
    <mergeCell ref="S3:T3"/>
    <mergeCell ref="U3:U4"/>
    <mergeCell ref="V3:V4"/>
    <mergeCell ref="A19:B19"/>
    <mergeCell ref="A20:B20"/>
    <mergeCell ref="A21:B21"/>
    <mergeCell ref="A22:B22"/>
    <mergeCell ref="A23:B23"/>
  </mergeCells>
  <dataValidations count="1">
    <dataValidation allowBlank="1" showErrorMessage="1" sqref="B1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Демогр-5 мес. 2019</vt:lpstr>
      <vt:lpstr>по класс бол.</vt:lpstr>
      <vt:lpstr>по клас бол-1</vt:lpstr>
      <vt:lpstr>по кл бол-трудосп нас</vt:lpstr>
      <vt:lpstr>по класс бол-трудосп нас-1</vt:lpstr>
      <vt:lpstr>от травм</vt:lpstr>
      <vt:lpstr>от травм-1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Kindikova</cp:lastModifiedBy>
  <cp:lastPrinted>2019-06-24T02:35:20Z</cp:lastPrinted>
  <dcterms:created xsi:type="dcterms:W3CDTF">2019-06-24T01:50:38Z</dcterms:created>
  <dcterms:modified xsi:type="dcterms:W3CDTF">2019-06-24T05:06:15Z</dcterms:modified>
</cp:coreProperties>
</file>