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5.255.3\папка для обмена\ШТАНАКОВ МАКСИМ ВАЛЕРЬЕВИЧ\от ГИ  Киндиковой\"/>
    </mc:Choice>
  </mc:AlternateContent>
  <bookViews>
    <workbookView xWindow="0" yWindow="0" windowWidth="28800" windowHeight="11730"/>
  </bookViews>
  <sheets>
    <sheet name="Числ-ь всего нас-я на 01.01.20 " sheetId="1" r:id="rId1"/>
    <sheet name="РА-1" sheetId="2" r:id="rId2"/>
  </sheets>
  <externalReferences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L102" i="2" l="1"/>
  <c r="K102" i="2"/>
  <c r="J102" i="2"/>
  <c r="L101" i="2"/>
  <c r="K101" i="2"/>
  <c r="J101" i="2"/>
  <c r="L100" i="2"/>
  <c r="K100" i="2"/>
  <c r="J100" i="2"/>
  <c r="L98" i="2"/>
  <c r="K98" i="2"/>
  <c r="J98" i="2"/>
  <c r="L97" i="2"/>
  <c r="K97" i="2"/>
  <c r="L96" i="2"/>
  <c r="K96" i="2"/>
  <c r="J96" i="2"/>
  <c r="L95" i="2"/>
  <c r="K95" i="2"/>
  <c r="J95" i="2"/>
  <c r="L94" i="2"/>
  <c r="K94" i="2"/>
  <c r="J94" i="2"/>
  <c r="L93" i="2"/>
  <c r="K93" i="2"/>
  <c r="J93" i="2"/>
  <c r="L92" i="2"/>
  <c r="K92" i="2"/>
  <c r="J92" i="2"/>
  <c r="L91" i="2"/>
  <c r="K91" i="2"/>
  <c r="J91" i="2"/>
  <c r="L90" i="2"/>
  <c r="K90" i="2"/>
  <c r="J90" i="2"/>
  <c r="L89" i="2"/>
  <c r="K89" i="2"/>
  <c r="J89" i="2"/>
  <c r="L88" i="2"/>
  <c r="K88" i="2"/>
  <c r="J88" i="2"/>
  <c r="L87" i="2"/>
  <c r="K87" i="2"/>
  <c r="J87" i="2"/>
  <c r="L86" i="2"/>
  <c r="K86" i="2"/>
  <c r="J86" i="2"/>
  <c r="L85" i="2"/>
  <c r="K85" i="2"/>
  <c r="J85" i="2"/>
  <c r="L84" i="2"/>
  <c r="K84" i="2"/>
  <c r="J84" i="2"/>
  <c r="L83" i="2"/>
  <c r="K83" i="2"/>
  <c r="J83" i="2"/>
  <c r="L82" i="2"/>
  <c r="K82" i="2"/>
  <c r="J82" i="2"/>
  <c r="L81" i="2"/>
  <c r="K81" i="2"/>
  <c r="J81" i="2"/>
  <c r="H22" i="2"/>
  <c r="G22" i="2"/>
  <c r="F22" i="2"/>
  <c r="D22" i="2"/>
  <c r="C22" i="2"/>
  <c r="B22" i="2"/>
  <c r="F20" i="2"/>
  <c r="J97" i="2" s="1"/>
  <c r="AC18" i="1"/>
  <c r="I18" i="1"/>
  <c r="AE17" i="1"/>
  <c r="AB17" i="1"/>
  <c r="Y17" i="1"/>
  <c r="X17" i="1"/>
  <c r="X23" i="1" s="1"/>
  <c r="W17" i="1"/>
  <c r="V17" i="1" s="1"/>
  <c r="X21" i="1" s="1"/>
  <c r="O17" i="1"/>
  <c r="N17" i="1"/>
  <c r="M17" i="1" s="1"/>
  <c r="L17" i="1"/>
  <c r="R17" i="1" s="1"/>
  <c r="U17" i="1" s="1"/>
  <c r="K17" i="1"/>
  <c r="Q17" i="1" s="1"/>
  <c r="I17" i="1"/>
  <c r="K23" i="1" s="1"/>
  <c r="H17" i="1"/>
  <c r="K22" i="1" s="1"/>
  <c r="G17" i="1"/>
  <c r="C17" i="1"/>
  <c r="AG16" i="1"/>
  <c r="AG18" i="1" s="1"/>
  <c r="AF16" i="1"/>
  <c r="AF18" i="1" s="1"/>
  <c r="AD16" i="1"/>
  <c r="AD18" i="1" s="1"/>
  <c r="AC16" i="1"/>
  <c r="AA16" i="1"/>
  <c r="AA18" i="1" s="1"/>
  <c r="Z16" i="1"/>
  <c r="Z18" i="1" s="1"/>
  <c r="X16" i="1"/>
  <c r="X18" i="1" s="1"/>
  <c r="W16" i="1"/>
  <c r="O16" i="1"/>
  <c r="O18" i="1" s="1"/>
  <c r="N16" i="1"/>
  <c r="N18" i="1" s="1"/>
  <c r="L16" i="1"/>
  <c r="L18" i="1" s="1"/>
  <c r="K16" i="1"/>
  <c r="I16" i="1"/>
  <c r="H16" i="1"/>
  <c r="H18" i="1" s="1"/>
  <c r="O22" i="1" s="1"/>
  <c r="F16" i="1"/>
  <c r="F18" i="1" s="1"/>
  <c r="E16" i="1"/>
  <c r="E18" i="1" s="1"/>
  <c r="D16" i="1"/>
  <c r="D18" i="1" s="1"/>
  <c r="AE15" i="1"/>
  <c r="AB15" i="1"/>
  <c r="Y15" i="1"/>
  <c r="V15" i="1"/>
  <c r="R15" i="1"/>
  <c r="U15" i="1" s="1"/>
  <c r="Q15" i="1"/>
  <c r="T15" i="1" s="1"/>
  <c r="M15" i="1"/>
  <c r="J15" i="1"/>
  <c r="G15" i="1"/>
  <c r="C15" i="1"/>
  <c r="AE14" i="1"/>
  <c r="AB14" i="1"/>
  <c r="Y14" i="1"/>
  <c r="V14" i="1"/>
  <c r="U14" i="1"/>
  <c r="R14" i="1"/>
  <c r="Q14" i="1"/>
  <c r="T14" i="1" s="1"/>
  <c r="S14" i="1" s="1"/>
  <c r="P14" i="1"/>
  <c r="M14" i="1"/>
  <c r="J14" i="1"/>
  <c r="G14" i="1"/>
  <c r="C14" i="1"/>
  <c r="AE13" i="1"/>
  <c r="AB13" i="1"/>
  <c r="Y13" i="1"/>
  <c r="V13" i="1"/>
  <c r="R13" i="1"/>
  <c r="U13" i="1" s="1"/>
  <c r="Q13" i="1"/>
  <c r="T13" i="1" s="1"/>
  <c r="M13" i="1"/>
  <c r="J13" i="1"/>
  <c r="G13" i="1"/>
  <c r="C13" i="1"/>
  <c r="AE12" i="1"/>
  <c r="AB12" i="1"/>
  <c r="Y12" i="1"/>
  <c r="V12" i="1"/>
  <c r="R12" i="1"/>
  <c r="U12" i="1" s="1"/>
  <c r="Q12" i="1"/>
  <c r="T12" i="1" s="1"/>
  <c r="S12" i="1" s="1"/>
  <c r="P12" i="1"/>
  <c r="M12" i="1"/>
  <c r="J12" i="1"/>
  <c r="G12" i="1"/>
  <c r="C12" i="1"/>
  <c r="AE11" i="1"/>
  <c r="AB11" i="1"/>
  <c r="Y11" i="1"/>
  <c r="V11" i="1"/>
  <c r="R11" i="1"/>
  <c r="U11" i="1" s="1"/>
  <c r="Q11" i="1"/>
  <c r="T11" i="1" s="1"/>
  <c r="M11" i="1"/>
  <c r="J11" i="1"/>
  <c r="G11" i="1"/>
  <c r="C11" i="1"/>
  <c r="AE10" i="1"/>
  <c r="AB10" i="1"/>
  <c r="Y10" i="1"/>
  <c r="V10" i="1"/>
  <c r="R10" i="1"/>
  <c r="U10" i="1" s="1"/>
  <c r="Q10" i="1"/>
  <c r="P10" i="1" s="1"/>
  <c r="M10" i="1"/>
  <c r="J10" i="1"/>
  <c r="G10" i="1"/>
  <c r="C10" i="1"/>
  <c r="AE9" i="1"/>
  <c r="AB9" i="1"/>
  <c r="Y9" i="1"/>
  <c r="V9" i="1"/>
  <c r="R9" i="1"/>
  <c r="U9" i="1" s="1"/>
  <c r="Q9" i="1"/>
  <c r="T9" i="1" s="1"/>
  <c r="M9" i="1"/>
  <c r="J9" i="1"/>
  <c r="G9" i="1"/>
  <c r="C9" i="1"/>
  <c r="AE8" i="1"/>
  <c r="AB8" i="1"/>
  <c r="Y8" i="1"/>
  <c r="V8" i="1"/>
  <c r="T8" i="1"/>
  <c r="R8" i="1"/>
  <c r="P8" i="1" s="1"/>
  <c r="Q8" i="1"/>
  <c r="M8" i="1"/>
  <c r="J8" i="1"/>
  <c r="G8" i="1"/>
  <c r="C8" i="1"/>
  <c r="AE7" i="1"/>
  <c r="AB7" i="1"/>
  <c r="Y7" i="1"/>
  <c r="V7" i="1"/>
  <c r="R7" i="1"/>
  <c r="R16" i="1" s="1"/>
  <c r="Q7" i="1"/>
  <c r="T7" i="1" s="1"/>
  <c r="M7" i="1"/>
  <c r="J7" i="1"/>
  <c r="G7" i="1"/>
  <c r="C7" i="1"/>
  <c r="AE6" i="1"/>
  <c r="AB6" i="1"/>
  <c r="Y6" i="1"/>
  <c r="V6" i="1"/>
  <c r="V16" i="1" s="1"/>
  <c r="U6" i="1"/>
  <c r="T6" i="1"/>
  <c r="S6" i="1"/>
  <c r="R6" i="1"/>
  <c r="Q6" i="1"/>
  <c r="P6" i="1"/>
  <c r="M6" i="1"/>
  <c r="J6" i="1"/>
  <c r="J16" i="1" s="1"/>
  <c r="G6" i="1"/>
  <c r="C6" i="1"/>
  <c r="Z21" i="1" l="1"/>
  <c r="J18" i="1"/>
  <c r="Z23" i="1"/>
  <c r="G16" i="1"/>
  <c r="S13" i="1"/>
  <c r="S9" i="1"/>
  <c r="M23" i="1"/>
  <c r="S11" i="1"/>
  <c r="U8" i="1"/>
  <c r="S8" i="1" s="1"/>
  <c r="Q16" i="1"/>
  <c r="Y16" i="1"/>
  <c r="Y18" i="1" s="1"/>
  <c r="C16" i="1"/>
  <c r="C18" i="1" s="1"/>
  <c r="L25" i="1" s="1"/>
  <c r="X22" i="1"/>
  <c r="K99" i="2"/>
  <c r="O23" i="1"/>
  <c r="U7" i="1"/>
  <c r="U16" i="1" s="1"/>
  <c r="U18" i="1" s="1"/>
  <c r="M16" i="1"/>
  <c r="M18" i="1" s="1"/>
  <c r="K21" i="1"/>
  <c r="T10" i="1"/>
  <c r="S10" i="1" s="1"/>
  <c r="S15" i="1"/>
  <c r="J99" i="2"/>
  <c r="AB16" i="1"/>
  <c r="AB18" i="1" s="1"/>
  <c r="S7" i="1"/>
  <c r="S16" i="1" s="1"/>
  <c r="AE16" i="1"/>
  <c r="AE18" i="1" s="1"/>
  <c r="K18" i="1"/>
  <c r="W18" i="1"/>
  <c r="J17" i="1"/>
  <c r="L99" i="2"/>
  <c r="M21" i="1"/>
  <c r="G18" i="1"/>
  <c r="AB23" i="1"/>
  <c r="T17" i="1"/>
  <c r="S17" i="1" s="1"/>
  <c r="P17" i="1"/>
  <c r="T16" i="1"/>
  <c r="Q18" i="1"/>
  <c r="R18" i="1"/>
  <c r="AB22" i="1"/>
  <c r="V18" i="1"/>
  <c r="X25" i="1" s="1"/>
  <c r="Z22" i="1"/>
  <c r="M22" i="1"/>
  <c r="P7" i="1"/>
  <c r="P9" i="1"/>
  <c r="P11" i="1"/>
  <c r="P13" i="1"/>
  <c r="P15" i="1"/>
  <c r="N25" i="1" l="1"/>
  <c r="P16" i="1"/>
  <c r="P18" i="1" s="1"/>
  <c r="S18" i="1"/>
  <c r="D23" i="1"/>
  <c r="D25" i="1"/>
  <c r="D24" i="1"/>
  <c r="D21" i="1"/>
  <c r="O21" i="1"/>
  <c r="T18" i="1"/>
  <c r="AB21" i="1"/>
  <c r="D22" i="1"/>
  <c r="Z25" i="1"/>
</calcChain>
</file>

<file path=xl/sharedStrings.xml><?xml version="1.0" encoding="utf-8"?>
<sst xmlns="http://schemas.openxmlformats.org/spreadsheetml/2006/main" count="424" uniqueCount="92">
  <si>
    <t xml:space="preserve">Численность населения по полу и возрасту   в  Республике Алтай </t>
  </si>
  <si>
    <t>(на 1 января   2020 г.)</t>
  </si>
  <si>
    <t>№ п/п</t>
  </si>
  <si>
    <t>Районы</t>
  </si>
  <si>
    <t>Населе- ние всего</t>
  </si>
  <si>
    <t>Мужчины</t>
  </si>
  <si>
    <t>Женщины</t>
  </si>
  <si>
    <r>
      <t xml:space="preserve">Трудоспособные          (от  </t>
    </r>
    <r>
      <rPr>
        <b/>
        <u/>
        <sz val="11"/>
        <rFont val="Times New Roman"/>
        <family val="1"/>
        <charset val="204"/>
      </rPr>
      <t xml:space="preserve">16 </t>
    </r>
    <r>
      <rPr>
        <b/>
        <sz val="11"/>
        <rFont val="Times New Roman"/>
        <family val="1"/>
        <charset val="204"/>
      </rPr>
      <t xml:space="preserve"> -  54/59  лет)</t>
    </r>
  </si>
  <si>
    <t>Дети (0-14 лет)</t>
  </si>
  <si>
    <t>Подростки                                                                                                                                                                                                                                                                                                                                                                              (15-17 лет)</t>
  </si>
  <si>
    <t>Дети   ( 0 - 17 лет)</t>
  </si>
  <si>
    <t>Взрослые                                                                                                                                                                                                                                                                                                                                                          (от 18 лет и старше)</t>
  </si>
  <si>
    <t>Пенсионеров                                                                                                                                                                                                                                                                                                                                                   (от 55 -ж, 60-м  и старше)</t>
  </si>
  <si>
    <t>18 лет и  65 лет</t>
  </si>
  <si>
    <r>
      <t xml:space="preserve">   (от </t>
    </r>
    <r>
      <rPr>
        <b/>
        <u/>
        <sz val="11"/>
        <rFont val="Times New Roman"/>
        <family val="1"/>
        <charset val="204"/>
      </rPr>
      <t xml:space="preserve">18 </t>
    </r>
    <r>
      <rPr>
        <b/>
        <sz val="11"/>
        <rFont val="Times New Roman"/>
        <family val="1"/>
        <charset val="204"/>
      </rPr>
      <t xml:space="preserve"> -  54/59  лет)</t>
    </r>
  </si>
  <si>
    <t>75 лет и старше</t>
  </si>
  <si>
    <t>Всего</t>
  </si>
  <si>
    <t>в т.ч. фертиль-ного возраста (15-49л)</t>
  </si>
  <si>
    <t>Мальчики</t>
  </si>
  <si>
    <t>Девочки</t>
  </si>
  <si>
    <t>Юноши</t>
  </si>
  <si>
    <t>Девушки</t>
  </si>
  <si>
    <t xml:space="preserve">мальчики 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</si>
  <si>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</si>
  <si>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</si>
  <si>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</si>
  <si>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</si>
  <si>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</si>
  <si>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</si>
  <si>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 xml:space="preserve">Кош-Агачский </t>
  </si>
  <si>
    <t>Усть-Канский</t>
  </si>
  <si>
    <t>У-Кокси</t>
  </si>
  <si>
    <t>Чемальский</t>
  </si>
  <si>
    <t>*</t>
  </si>
  <si>
    <t>Село</t>
  </si>
  <si>
    <t>г. Горно-Алтайск</t>
  </si>
  <si>
    <t>Республика Алтай</t>
  </si>
  <si>
    <r>
      <t>Удельный вес</t>
    </r>
    <r>
      <rPr>
        <sz val="12"/>
        <color indexed="8"/>
        <rFont val="Times New Roman"/>
        <family val="1"/>
        <charset val="204"/>
      </rPr>
      <t xml:space="preserve">  от всего населения в %</t>
    </r>
  </si>
  <si>
    <r>
      <t xml:space="preserve">Удельный вес населения </t>
    </r>
    <r>
      <rPr>
        <b/>
        <u/>
        <sz val="12"/>
        <color indexed="8"/>
        <rFont val="Times New Roman"/>
        <family val="1"/>
        <charset val="204"/>
      </rPr>
      <t xml:space="preserve"> трудоспособного</t>
    </r>
    <r>
      <rPr>
        <b/>
        <sz val="12"/>
        <color indexed="8"/>
        <rFont val="Times New Roman"/>
        <family val="1"/>
        <charset val="204"/>
      </rPr>
      <t xml:space="preserve"> возраста от всего населения в % :</t>
    </r>
  </si>
  <si>
    <r>
      <t xml:space="preserve">Удельный вес населения старше трудоспособного возраста </t>
    </r>
    <r>
      <rPr>
        <b/>
        <u/>
        <sz val="11"/>
        <color indexed="8"/>
        <rFont val="Times New Roman"/>
        <family val="1"/>
        <charset val="204"/>
      </rPr>
      <t>(пенсионеры</t>
    </r>
    <r>
      <rPr>
        <b/>
        <sz val="11"/>
        <color indexed="8"/>
        <rFont val="Times New Roman"/>
        <family val="1"/>
        <charset val="204"/>
      </rPr>
      <t>) от всего населения :</t>
    </r>
  </si>
  <si>
    <r>
      <t>трудоспособн. -</t>
    </r>
    <r>
      <rPr>
        <i/>
        <sz val="11"/>
        <color indexed="8"/>
        <rFont val="Times New Roman"/>
        <family val="1"/>
        <charset val="204"/>
      </rPr>
      <t xml:space="preserve"> </t>
    </r>
  </si>
  <si>
    <r>
      <t>Оба пола</t>
    </r>
    <r>
      <rPr>
        <sz val="11"/>
        <color indexed="8"/>
        <rFont val="Times New Roman"/>
        <family val="1"/>
        <charset val="204"/>
      </rPr>
      <t xml:space="preserve"> -     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b/>
        <u/>
        <sz val="11"/>
        <color indexed="8"/>
        <rFont val="Times New Roman"/>
        <family val="1"/>
        <charset val="204"/>
      </rPr>
      <t xml:space="preserve">  </t>
    </r>
    <r>
      <rPr>
        <sz val="11"/>
        <color indexed="8"/>
        <rFont val="Times New Roman"/>
        <family val="1"/>
        <charset val="204"/>
      </rPr>
      <t xml:space="preserve">        </t>
    </r>
    <r>
      <rPr>
        <u/>
        <sz val="11"/>
        <color indexed="8"/>
        <rFont val="Times New Roman"/>
        <family val="1"/>
        <charset val="204"/>
      </rPr>
      <t xml:space="preserve">  </t>
    </r>
  </si>
  <si>
    <t>город</t>
  </si>
  <si>
    <t>село</t>
  </si>
  <si>
    <t>РА</t>
  </si>
  <si>
    <r>
      <t>Оба пола</t>
    </r>
    <r>
      <rPr>
        <sz val="11"/>
        <color indexed="8"/>
        <rFont val="Times New Roman"/>
        <family val="1"/>
        <charset val="204"/>
      </rPr>
      <t xml:space="preserve"> -     в  </t>
    </r>
    <r>
      <rPr>
        <sz val="14"/>
        <color indexed="8"/>
        <rFont val="Times New Roman"/>
        <family val="1"/>
        <charset val="204"/>
      </rPr>
      <t xml:space="preserve">  </t>
    </r>
    <r>
      <rPr>
        <b/>
        <sz val="14"/>
        <color indexed="8"/>
        <rFont val="Times New Roman"/>
        <family val="1"/>
        <charset val="204"/>
      </rPr>
      <t xml:space="preserve">% 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b/>
        <u/>
        <sz val="11"/>
        <color indexed="8"/>
        <rFont val="Times New Roman"/>
        <family val="1"/>
        <charset val="204"/>
      </rPr>
      <t xml:space="preserve">  </t>
    </r>
    <r>
      <rPr>
        <sz val="11"/>
        <color indexed="8"/>
        <rFont val="Times New Roman"/>
        <family val="1"/>
        <charset val="204"/>
      </rPr>
      <t xml:space="preserve">        </t>
    </r>
    <r>
      <rPr>
        <u/>
        <sz val="11"/>
        <color indexed="8"/>
        <rFont val="Times New Roman"/>
        <family val="1"/>
        <charset val="204"/>
      </rPr>
      <t xml:space="preserve">  </t>
    </r>
  </si>
  <si>
    <t xml:space="preserve">пенсионеров     </t>
  </si>
  <si>
    <r>
      <t xml:space="preserve">Мужчин- </t>
    </r>
    <r>
      <rPr>
        <b/>
        <i/>
        <sz val="9"/>
        <color indexed="8"/>
        <rFont val="Times New Roman"/>
        <family val="1"/>
        <charset val="204"/>
      </rPr>
      <t xml:space="preserve">от всех муж     </t>
    </r>
    <r>
      <rPr>
        <b/>
        <i/>
        <sz val="11"/>
        <color indexed="8"/>
        <rFont val="Times New Roman"/>
        <family val="1"/>
        <charset val="204"/>
      </rPr>
      <t xml:space="preserve">           </t>
    </r>
  </si>
  <si>
    <r>
      <t xml:space="preserve">Мужчин 60 лет и &gt;          в  </t>
    </r>
    <r>
      <rPr>
        <b/>
        <i/>
        <sz val="12"/>
        <color indexed="8"/>
        <rFont val="Times New Roman"/>
        <family val="1"/>
        <charset val="204"/>
      </rPr>
      <t xml:space="preserve"> %</t>
    </r>
  </si>
  <si>
    <t xml:space="preserve">дети   0-17  в т.ч.: </t>
  </si>
  <si>
    <r>
      <t>Женщин -</t>
    </r>
    <r>
      <rPr>
        <b/>
        <i/>
        <sz val="9"/>
        <color indexed="8"/>
        <rFont val="Times New Roman"/>
        <family val="1"/>
        <charset val="204"/>
      </rPr>
      <t>от всех женщ</t>
    </r>
    <r>
      <rPr>
        <sz val="11"/>
        <color indexed="8"/>
        <rFont val="Times New Roman"/>
        <family val="1"/>
        <charset val="204"/>
      </rPr>
      <t xml:space="preserve">             </t>
    </r>
    <r>
      <rPr>
        <b/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                    </t>
    </r>
  </si>
  <si>
    <r>
      <t xml:space="preserve">Женщин 55 лет и &gt;         </t>
    </r>
    <r>
      <rPr>
        <sz val="11"/>
        <color indexed="8"/>
        <rFont val="Times New Roman"/>
        <family val="1"/>
        <charset val="204"/>
      </rPr>
      <t xml:space="preserve">в  </t>
    </r>
    <r>
      <rPr>
        <b/>
        <sz val="14"/>
        <color indexed="8"/>
        <rFont val="Times New Roman"/>
        <family val="1"/>
        <charset val="204"/>
      </rPr>
      <t xml:space="preserve"> %</t>
    </r>
    <r>
      <rPr>
        <b/>
        <u/>
        <sz val="14"/>
        <color indexed="8"/>
        <rFont val="Times New Roman"/>
        <family val="1"/>
        <charset val="204"/>
      </rPr>
      <t xml:space="preserve"> </t>
    </r>
    <r>
      <rPr>
        <b/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                      </t>
    </r>
  </si>
  <si>
    <t xml:space="preserve"> 0-14</t>
  </si>
  <si>
    <t>15-17</t>
  </si>
  <si>
    <t xml:space="preserve">Структура    всего  населения :  </t>
  </si>
  <si>
    <t>в %</t>
  </si>
  <si>
    <t>муж</t>
  </si>
  <si>
    <t>жен</t>
  </si>
  <si>
    <t xml:space="preserve">Структура населения пенсионнго возраста :    в %   </t>
  </si>
  <si>
    <t>* по данным Алтайстатуправления</t>
  </si>
  <si>
    <t xml:space="preserve">Майминский муниципальный район   </t>
  </si>
  <si>
    <t>Чойский муниципальный район</t>
  </si>
  <si>
    <t>Нселение на 01.01.2020. год</t>
  </si>
  <si>
    <t>все</t>
  </si>
  <si>
    <t>до года</t>
  </si>
  <si>
    <t>0-4</t>
  </si>
  <si>
    <t>5--9</t>
  </si>
  <si>
    <t>7лет</t>
  </si>
  <si>
    <t>10--14</t>
  </si>
  <si>
    <t>0--14</t>
  </si>
  <si>
    <t>(0--15)-младше труд сп возр</t>
  </si>
  <si>
    <t>16-17</t>
  </si>
  <si>
    <t>0-17</t>
  </si>
  <si>
    <t xml:space="preserve">14-29 </t>
  </si>
  <si>
    <t>трудосп. (от 16-54/59)</t>
  </si>
  <si>
    <t>трудосп. (от 18-54/59)</t>
  </si>
  <si>
    <t>ферт. возрас</t>
  </si>
  <si>
    <t>16лет и старше</t>
  </si>
  <si>
    <t>18лет и старше</t>
  </si>
  <si>
    <t>пенсионеров</t>
  </si>
  <si>
    <t>18-65</t>
  </si>
  <si>
    <t>18-49</t>
  </si>
  <si>
    <t>80 лет и старше</t>
  </si>
  <si>
    <t>ВСЕГО</t>
  </si>
  <si>
    <t>Турочакский муниципальный район</t>
  </si>
  <si>
    <t>Шебалинский муниципальный район</t>
  </si>
  <si>
    <t>Онгудайский муниципальный район</t>
  </si>
  <si>
    <t>Улаганский муниципальный район</t>
  </si>
  <si>
    <t>Кош-Агачский муниципальный район</t>
  </si>
  <si>
    <t>Усть-Канский муниципальный район</t>
  </si>
  <si>
    <t>Усть-Коксинский муниципальный район</t>
  </si>
  <si>
    <t>Чемальский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</si>
</sst>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9" x14ac:knownFonts="1">
    <font>
      <sz val="11"/>
      <color theme="1"/>
      <name val="Verdana"/>
      <family val="2"/>
      <charset val="204"/>
    </font>
    <font>
      <sz val="10"/>
      <name val="Arial Cyr"/>
      <charset val="204"/>
    </font>
    <font>
      <b/>
      <sz val="20"/>
      <name val="Arial Cyr"/>
      <family val="2"/>
      <charset val="204"/>
    </font>
    <font>
      <b/>
      <u/>
      <sz val="12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Arial Cyr"/>
      <family val="2"/>
    </font>
    <font>
      <b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6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4" fillId="0" borderId="0"/>
    <xf numFmtId="9" fontId="14" fillId="0" borderId="0" applyBorder="0" applyProtection="0"/>
    <xf numFmtId="9" fontId="1" fillId="0" borderId="0" applyFont="0" applyFill="0" applyBorder="0" applyAlignment="0" applyProtection="0"/>
    <xf numFmtId="0" fontId="34" fillId="0" borderId="0"/>
    <xf numFmtId="0" fontId="35" fillId="0" borderId="0"/>
  </cellStyleXfs>
  <cellXfs count="250">
    <xf numFmtId="0" fontId="0" fillId="0" borderId="0" xfId="0"/>
    <xf numFmtId="0" fontId="1" fillId="0" borderId="0" xfId="1" applyBorder="1"/>
    <xf numFmtId="0" fontId="1" fillId="0" borderId="0" xfId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8" fillId="0" borderId="0" xfId="0" applyFont="1"/>
    <xf numFmtId="0" fontId="4" fillId="0" borderId="4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textRotation="90"/>
    </xf>
    <xf numFmtId="0" fontId="5" fillId="0" borderId="5" xfId="1" applyFont="1" applyBorder="1" applyAlignment="1">
      <alignment horizontal="center" vertical="center" textRotation="90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1" fontId="5" fillId="2" borderId="8" xfId="1" applyNumberFormat="1" applyFont="1" applyFill="1" applyBorder="1" applyAlignment="1">
      <alignment horizontal="center" vertical="center"/>
    </xf>
    <xf numFmtId="1" fontId="10" fillId="0" borderId="4" xfId="1" applyNumberFormat="1" applyFont="1" applyBorder="1" applyAlignment="1">
      <alignment horizontal="center" vertical="center"/>
    </xf>
    <xf numFmtId="1" fontId="4" fillId="2" borderId="4" xfId="1" applyNumberFormat="1" applyFont="1" applyFill="1" applyBorder="1" applyAlignment="1">
      <alignment horizontal="center" vertical="center"/>
    </xf>
    <xf numFmtId="1" fontId="11" fillId="2" borderId="4" xfId="1" applyNumberFormat="1" applyFont="1" applyFill="1" applyBorder="1" applyAlignment="1">
      <alignment horizontal="center" vertical="center"/>
    </xf>
    <xf numFmtId="1" fontId="12" fillId="0" borderId="4" xfId="1" applyNumberFormat="1" applyFont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" fontId="5" fillId="4" borderId="8" xfId="1" applyNumberFormat="1" applyFont="1" applyFill="1" applyBorder="1" applyAlignment="1">
      <alignment horizontal="center" vertical="center"/>
    </xf>
    <xf numFmtId="1" fontId="4" fillId="4" borderId="4" xfId="1" applyNumberFormat="1" applyFont="1" applyFill="1" applyBorder="1" applyAlignment="1">
      <alignment horizontal="center" vertical="center"/>
    </xf>
    <xf numFmtId="1" fontId="11" fillId="4" borderId="4" xfId="1" applyNumberFormat="1" applyFont="1" applyFill="1" applyBorder="1" applyAlignment="1">
      <alignment horizontal="center" vertical="center"/>
    </xf>
    <xf numFmtId="0" fontId="11" fillId="4" borderId="4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vertical="center"/>
    </xf>
    <xf numFmtId="1" fontId="5" fillId="5" borderId="8" xfId="1" applyNumberFormat="1" applyFont="1" applyFill="1" applyBorder="1" applyAlignment="1">
      <alignment horizontal="center" vertical="center"/>
    </xf>
    <xf numFmtId="1" fontId="10" fillId="0" borderId="4" xfId="1" applyNumberFormat="1" applyFont="1" applyFill="1" applyBorder="1" applyAlignment="1">
      <alignment horizontal="center" vertical="center"/>
    </xf>
    <xf numFmtId="1" fontId="12" fillId="0" borderId="4" xfId="1" applyNumberFormat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/>
    <xf numFmtId="0" fontId="12" fillId="0" borderId="13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1" fontId="5" fillId="4" borderId="6" xfId="1" applyNumberFormat="1" applyFont="1" applyFill="1" applyBorder="1" applyAlignment="1">
      <alignment horizontal="center" vertical="center"/>
    </xf>
    <xf numFmtId="1" fontId="10" fillId="0" borderId="13" xfId="1" applyNumberFormat="1" applyFont="1" applyBorder="1" applyAlignment="1">
      <alignment horizontal="center" vertical="center"/>
    </xf>
    <xf numFmtId="1" fontId="10" fillId="0" borderId="14" xfId="1" applyNumberFormat="1" applyFont="1" applyBorder="1" applyAlignment="1">
      <alignment horizontal="center" vertical="center"/>
    </xf>
    <xf numFmtId="1" fontId="4" fillId="4" borderId="6" xfId="1" applyNumberFormat="1" applyFont="1" applyFill="1" applyBorder="1" applyAlignment="1">
      <alignment horizontal="center" vertical="center"/>
    </xf>
    <xf numFmtId="1" fontId="11" fillId="2" borderId="6" xfId="1" applyNumberFormat="1" applyFont="1" applyFill="1" applyBorder="1" applyAlignment="1">
      <alignment horizontal="center" vertical="center"/>
    </xf>
    <xf numFmtId="1" fontId="12" fillId="0" borderId="13" xfId="1" applyNumberFormat="1" applyFont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4" fillId="0" borderId="10" xfId="1" applyFont="1" applyBorder="1" applyAlignment="1">
      <alignment horizontal="left" vertical="center" wrapText="1"/>
    </xf>
    <xf numFmtId="1" fontId="4" fillId="2" borderId="6" xfId="1" applyNumberFormat="1" applyFont="1" applyFill="1" applyBorder="1" applyAlignment="1">
      <alignment horizontal="center" vertical="center"/>
    </xf>
    <xf numFmtId="1" fontId="10" fillId="0" borderId="17" xfId="1" applyNumberFormat="1" applyFont="1" applyBorder="1" applyAlignment="1">
      <alignment horizontal="center" vertical="center"/>
    </xf>
    <xf numFmtId="1" fontId="12" fillId="0" borderId="17" xfId="1" applyNumberFormat="1" applyFont="1" applyBorder="1" applyAlignment="1">
      <alignment horizontal="center" vertical="center"/>
    </xf>
    <xf numFmtId="0" fontId="8" fillId="0" borderId="4" xfId="0" applyFont="1" applyBorder="1"/>
    <xf numFmtId="1" fontId="5" fillId="2" borderId="6" xfId="1" applyNumberFormat="1" applyFont="1" applyFill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left" vertical="center"/>
    </xf>
    <xf numFmtId="0" fontId="11" fillId="2" borderId="18" xfId="1" applyFont="1" applyFill="1" applyBorder="1" applyAlignment="1">
      <alignment horizontal="center" vertical="center"/>
    </xf>
    <xf numFmtId="1" fontId="11" fillId="2" borderId="17" xfId="1" applyNumberFormat="1" applyFont="1" applyFill="1" applyBorder="1" applyAlignment="1">
      <alignment horizontal="center" vertical="center"/>
    </xf>
    <xf numFmtId="0" fontId="13" fillId="0" borderId="0" xfId="0" applyFont="1"/>
    <xf numFmtId="0" fontId="4" fillId="6" borderId="9" xfId="1" applyFont="1" applyFill="1" applyBorder="1" applyAlignment="1">
      <alignment horizontal="center" vertical="center"/>
    </xf>
    <xf numFmtId="0" fontId="10" fillId="6" borderId="10" xfId="1" applyFont="1" applyFill="1" applyBorder="1" applyAlignment="1">
      <alignment horizontal="left" vertical="center" wrapText="1"/>
    </xf>
    <xf numFmtId="0" fontId="4" fillId="2" borderId="18" xfId="1" applyFont="1" applyFill="1" applyBorder="1" applyAlignment="1">
      <alignment horizontal="center" vertical="center"/>
    </xf>
    <xf numFmtId="0" fontId="10" fillId="6" borderId="17" xfId="1" applyFont="1" applyFill="1" applyBorder="1" applyAlignment="1">
      <alignment horizontal="center" vertical="center"/>
    </xf>
    <xf numFmtId="1" fontId="10" fillId="6" borderId="17" xfId="1" applyNumberFormat="1" applyFont="1" applyFill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left" vertical="center" wrapText="1"/>
    </xf>
    <xf numFmtId="0" fontId="4" fillId="2" borderId="21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11" fillId="2" borderId="21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2" borderId="19" xfId="1" applyFont="1" applyFill="1" applyBorder="1" applyAlignment="1">
      <alignment horizontal="center" vertical="center"/>
    </xf>
    <xf numFmtId="0" fontId="11" fillId="4" borderId="23" xfId="1" applyFont="1" applyFill="1" applyBorder="1" applyAlignment="1">
      <alignment horizontal="center" vertical="center"/>
    </xf>
    <xf numFmtId="0" fontId="10" fillId="0" borderId="0" xfId="1" applyFont="1"/>
    <xf numFmtId="0" fontId="10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7" fillId="0" borderId="0" xfId="2" applyFont="1"/>
    <xf numFmtId="0" fontId="21" fillId="0" borderId="33" xfId="2" applyNumberFormat="1" applyFont="1" applyBorder="1"/>
    <xf numFmtId="0" fontId="17" fillId="0" borderId="34" xfId="2" applyNumberFormat="1" applyFont="1" applyBorder="1"/>
    <xf numFmtId="164" fontId="23" fillId="0" borderId="35" xfId="3" applyNumberFormat="1" applyFont="1" applyBorder="1" applyAlignment="1">
      <alignment horizontal="center" vertical="center"/>
    </xf>
    <xf numFmtId="0" fontId="21" fillId="0" borderId="36" xfId="2" applyNumberFormat="1" applyFont="1" applyBorder="1"/>
    <xf numFmtId="0" fontId="17" fillId="0" borderId="4" xfId="2" applyNumberFormat="1" applyFont="1" applyBorder="1"/>
    <xf numFmtId="9" fontId="23" fillId="0" borderId="4" xfId="3" applyNumberFormat="1" applyFont="1" applyBorder="1" applyAlignment="1">
      <alignment horizontal="center" vertical="center"/>
    </xf>
    <xf numFmtId="0" fontId="19" fillId="0" borderId="4" xfId="2" applyNumberFormat="1" applyFont="1" applyBorder="1" applyAlignment="1">
      <alignment horizontal="center" vertical="center"/>
    </xf>
    <xf numFmtId="9" fontId="23" fillId="0" borderId="4" xfId="3" applyNumberFormat="1" applyFont="1" applyBorder="1" applyAlignment="1">
      <alignment horizontal="center" wrapText="1"/>
    </xf>
    <xf numFmtId="0" fontId="21" fillId="0" borderId="38" xfId="2" applyNumberFormat="1" applyFont="1" applyBorder="1"/>
    <xf numFmtId="0" fontId="17" fillId="0" borderId="39" xfId="2" applyNumberFormat="1" applyFont="1" applyBorder="1"/>
    <xf numFmtId="0" fontId="8" fillId="0" borderId="25" xfId="0" applyFont="1" applyBorder="1"/>
    <xf numFmtId="0" fontId="27" fillId="0" borderId="39" xfId="2" applyNumberFormat="1" applyFont="1" applyBorder="1"/>
    <xf numFmtId="164" fontId="23" fillId="0" borderId="39" xfId="4" applyNumberFormat="1" applyFont="1" applyBorder="1" applyAlignment="1">
      <alignment horizontal="center" vertical="center"/>
    </xf>
    <xf numFmtId="9" fontId="19" fillId="0" borderId="39" xfId="4" applyFont="1" applyBorder="1" applyAlignment="1">
      <alignment horizontal="center" vertical="center"/>
    </xf>
    <xf numFmtId="0" fontId="19" fillId="0" borderId="39" xfId="2" applyNumberFormat="1" applyFont="1" applyBorder="1" applyAlignment="1">
      <alignment horizontal="center" vertical="center"/>
    </xf>
    <xf numFmtId="164" fontId="23" fillId="0" borderId="40" xfId="3" applyNumberFormat="1" applyFont="1" applyBorder="1" applyAlignment="1">
      <alignment horizontal="center" vertical="center"/>
    </xf>
    <xf numFmtId="0" fontId="21" fillId="0" borderId="41" xfId="2" applyNumberFormat="1" applyFont="1" applyBorder="1"/>
    <xf numFmtId="0" fontId="17" fillId="0" borderId="42" xfId="2" applyNumberFormat="1" applyFont="1" applyBorder="1"/>
    <xf numFmtId="164" fontId="23" fillId="0" borderId="43" xfId="3" applyNumberFormat="1" applyFont="1" applyBorder="1" applyAlignment="1">
      <alignment horizontal="center" vertical="center"/>
    </xf>
    <xf numFmtId="0" fontId="21" fillId="0" borderId="46" xfId="2" applyNumberFormat="1" applyFont="1" applyBorder="1"/>
    <xf numFmtId="0" fontId="8" fillId="0" borderId="0" xfId="0" applyFont="1" applyBorder="1"/>
    <xf numFmtId="0" fontId="27" fillId="0" borderId="4" xfId="2" applyNumberFormat="1" applyFont="1" applyBorder="1"/>
    <xf numFmtId="164" fontId="23" fillId="0" borderId="4" xfId="4" applyNumberFormat="1" applyFont="1" applyBorder="1" applyAlignment="1">
      <alignment horizontal="center" vertical="center"/>
    </xf>
    <xf numFmtId="164" fontId="23" fillId="0" borderId="47" xfId="4" applyNumberFormat="1" applyFont="1" applyBorder="1" applyAlignment="1">
      <alignment horizontal="center" vertical="center"/>
    </xf>
    <xf numFmtId="0" fontId="30" fillId="0" borderId="48" xfId="2" applyNumberFormat="1" applyFont="1" applyBorder="1"/>
    <xf numFmtId="0" fontId="17" fillId="0" borderId="49" xfId="2" applyNumberFormat="1" applyFont="1" applyBorder="1"/>
    <xf numFmtId="0" fontId="21" fillId="0" borderId="50" xfId="2" applyNumberFormat="1" applyFont="1" applyBorder="1"/>
    <xf numFmtId="0" fontId="17" fillId="0" borderId="51" xfId="2" applyNumberFormat="1" applyFont="1" applyBorder="1"/>
    <xf numFmtId="0" fontId="8" fillId="0" borderId="52" xfId="0" applyFont="1" applyBorder="1"/>
    <xf numFmtId="0" fontId="27" fillId="0" borderId="51" xfId="2" applyNumberFormat="1" applyFont="1" applyBorder="1"/>
    <xf numFmtId="164" fontId="23" fillId="0" borderId="51" xfId="4" applyNumberFormat="1" applyFont="1" applyBorder="1" applyAlignment="1">
      <alignment horizontal="center" vertical="center"/>
    </xf>
    <xf numFmtId="0" fontId="19" fillId="0" borderId="51" xfId="2" applyNumberFormat="1" applyFont="1" applyBorder="1" applyAlignment="1">
      <alignment horizontal="center" vertical="center"/>
    </xf>
    <xf numFmtId="164" fontId="23" fillId="0" borderId="53" xfId="4" applyNumberFormat="1" applyFont="1" applyBorder="1" applyAlignment="1">
      <alignment horizontal="center" vertical="center"/>
    </xf>
    <xf numFmtId="164" fontId="23" fillId="0" borderId="55" xfId="3" applyNumberFormat="1" applyFont="1" applyBorder="1" applyAlignment="1">
      <alignment horizontal="center" vertical="center"/>
    </xf>
    <xf numFmtId="164" fontId="23" fillId="0" borderId="58" xfId="3" applyNumberFormat="1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20" fillId="0" borderId="60" xfId="2" applyNumberFormat="1" applyFont="1" applyBorder="1" applyAlignment="1">
      <alignment horizontal="center" vertical="center"/>
    </xf>
    <xf numFmtId="0" fontId="32" fillId="0" borderId="60" xfId="2" applyNumberFormat="1" applyFont="1" applyBorder="1" applyAlignment="1">
      <alignment horizontal="center" vertical="center"/>
    </xf>
    <xf numFmtId="9" fontId="17" fillId="0" borderId="60" xfId="3" applyNumberFormat="1" applyFont="1" applyBorder="1" applyAlignment="1">
      <alignment horizontal="center" vertical="center"/>
    </xf>
    <xf numFmtId="0" fontId="19" fillId="0" borderId="60" xfId="2" applyNumberFormat="1" applyFont="1" applyBorder="1" applyAlignment="1">
      <alignment horizontal="center" vertical="center"/>
    </xf>
    <xf numFmtId="9" fontId="23" fillId="0" borderId="61" xfId="3" applyNumberFormat="1" applyFont="1" applyBorder="1" applyAlignment="1">
      <alignment horizontal="center" vertical="center"/>
    </xf>
    <xf numFmtId="0" fontId="19" fillId="0" borderId="63" xfId="2" applyNumberFormat="1" applyFont="1" applyFill="1" applyBorder="1" applyAlignment="1">
      <alignment horizontal="center" vertical="center"/>
    </xf>
    <xf numFmtId="164" fontId="23" fillId="0" borderId="63" xfId="3" applyNumberFormat="1" applyFont="1" applyBorder="1" applyAlignment="1">
      <alignment horizontal="center" vertical="center"/>
    </xf>
    <xf numFmtId="0" fontId="32" fillId="0" borderId="63" xfId="2" applyNumberFormat="1" applyFont="1" applyBorder="1" applyAlignment="1">
      <alignment horizontal="center" vertical="center"/>
    </xf>
    <xf numFmtId="164" fontId="33" fillId="0" borderId="64" xfId="3" applyNumberFormat="1" applyFont="1" applyBorder="1" applyAlignment="1">
      <alignment horizontal="center" vertical="center"/>
    </xf>
    <xf numFmtId="0" fontId="17" fillId="0" borderId="0" xfId="2" applyNumberFormat="1" applyFont="1"/>
    <xf numFmtId="0" fontId="5" fillId="0" borderId="4" xfId="1" applyFont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/>
    </xf>
    <xf numFmtId="0" fontId="5" fillId="0" borderId="0" xfId="1" applyFont="1" applyBorder="1" applyAlignment="1">
      <alignment vertical="center"/>
    </xf>
    <xf numFmtId="0" fontId="36" fillId="0" borderId="0" xfId="1" applyFont="1" applyBorder="1" applyAlignment="1">
      <alignment vertical="center"/>
    </xf>
    <xf numFmtId="0" fontId="5" fillId="0" borderId="4" xfId="1" applyFont="1" applyBorder="1"/>
    <xf numFmtId="0" fontId="5" fillId="0" borderId="0" xfId="1" applyFont="1" applyBorder="1"/>
    <xf numFmtId="0" fontId="36" fillId="0" borderId="0" xfId="1" applyFont="1" applyBorder="1"/>
    <xf numFmtId="0" fontId="7" fillId="3" borderId="4" xfId="1" applyFont="1" applyFill="1" applyBorder="1"/>
    <xf numFmtId="0" fontId="7" fillId="0" borderId="4" xfId="1" applyFont="1" applyBorder="1" applyAlignment="1">
      <alignment horizontal="center" vertical="center"/>
    </xf>
    <xf numFmtId="0" fontId="7" fillId="3" borderId="4" xfId="1" applyFont="1" applyFill="1" applyBorder="1" applyAlignment="1">
      <alignment horizontal="left" vertical="center"/>
    </xf>
    <xf numFmtId="0" fontId="7" fillId="0" borderId="0" xfId="1" applyFont="1" applyBorder="1"/>
    <xf numFmtId="0" fontId="37" fillId="0" borderId="0" xfId="1" applyFont="1" applyBorder="1"/>
    <xf numFmtId="0" fontId="12" fillId="3" borderId="4" xfId="1" applyFont="1" applyFill="1" applyBorder="1"/>
    <xf numFmtId="0" fontId="10" fillId="3" borderId="4" xfId="1" applyFont="1" applyFill="1" applyBorder="1" applyAlignment="1">
      <alignment horizontal="left" vertical="center"/>
    </xf>
    <xf numFmtId="0" fontId="10" fillId="0" borderId="4" xfId="1" applyFont="1" applyBorder="1" applyAlignment="1">
      <alignment horizontal="center" vertical="center"/>
    </xf>
    <xf numFmtId="0" fontId="10" fillId="0" borderId="0" xfId="1" applyFont="1" applyBorder="1"/>
    <xf numFmtId="0" fontId="12" fillId="3" borderId="4" xfId="1" applyFont="1" applyFill="1" applyBorder="1" applyAlignment="1">
      <alignment wrapText="1"/>
    </xf>
    <xf numFmtId="0" fontId="12" fillId="0" borderId="4" xfId="1" applyFont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left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12" fillId="7" borderId="4" xfId="1" applyFont="1" applyFill="1" applyBorder="1"/>
    <xf numFmtId="0" fontId="12" fillId="7" borderId="4" xfId="1" applyFont="1" applyFill="1" applyBorder="1" applyAlignment="1">
      <alignment horizontal="center" vertical="center"/>
    </xf>
    <xf numFmtId="0" fontId="10" fillId="7" borderId="4" xfId="1" applyFont="1" applyFill="1" applyBorder="1" applyAlignment="1">
      <alignment horizontal="left" vertical="center"/>
    </xf>
    <xf numFmtId="0" fontId="10" fillId="7" borderId="4" xfId="1" applyFont="1" applyFill="1" applyBorder="1" applyAlignment="1">
      <alignment horizontal="center" vertical="center"/>
    </xf>
    <xf numFmtId="0" fontId="12" fillId="8" borderId="4" xfId="1" applyFont="1" applyFill="1" applyBorder="1"/>
    <xf numFmtId="0" fontId="12" fillId="8" borderId="4" xfId="1" applyFont="1" applyFill="1" applyBorder="1" applyAlignment="1">
      <alignment horizontal="center" vertical="center"/>
    </xf>
    <xf numFmtId="0" fontId="10" fillId="8" borderId="4" xfId="1" applyFont="1" applyFill="1" applyBorder="1" applyAlignment="1">
      <alignment horizontal="left" vertical="center"/>
    </xf>
    <xf numFmtId="0" fontId="10" fillId="8" borderId="4" xfId="1" applyFont="1" applyFill="1" applyBorder="1" applyAlignment="1">
      <alignment horizontal="center" vertical="center"/>
    </xf>
    <xf numFmtId="0" fontId="12" fillId="9" borderId="4" xfId="1" applyFont="1" applyFill="1" applyBorder="1"/>
    <xf numFmtId="1" fontId="1" fillId="9" borderId="4" xfId="1" applyNumberFormat="1" applyFill="1" applyBorder="1"/>
    <xf numFmtId="0" fontId="10" fillId="9" borderId="4" xfId="1" applyFont="1" applyFill="1" applyBorder="1" applyAlignment="1">
      <alignment horizontal="left" vertical="center"/>
    </xf>
    <xf numFmtId="1" fontId="12" fillId="9" borderId="4" xfId="1" applyNumberFormat="1" applyFont="1" applyFill="1" applyBorder="1" applyAlignment="1">
      <alignment horizontal="center" vertical="center"/>
    </xf>
    <xf numFmtId="0" fontId="10" fillId="9" borderId="4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4" fillId="0" borderId="4" xfId="1" applyFont="1" applyBorder="1" applyAlignment="1">
      <alignment vertical="center"/>
    </xf>
    <xf numFmtId="0" fontId="4" fillId="0" borderId="4" xfId="1" applyFont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38" fillId="0" borderId="0" xfId="1" applyFont="1" applyBorder="1" applyAlignment="1">
      <alignment vertical="center"/>
    </xf>
    <xf numFmtId="0" fontId="4" fillId="0" borderId="4" xfId="1" applyFont="1" applyBorder="1"/>
    <xf numFmtId="0" fontId="4" fillId="0" borderId="0" xfId="1" applyFont="1" applyBorder="1"/>
    <xf numFmtId="0" fontId="38" fillId="0" borderId="0" xfId="1" applyFont="1" applyBorder="1"/>
    <xf numFmtId="0" fontId="7" fillId="0" borderId="4" xfId="1" applyFont="1" applyBorder="1"/>
    <xf numFmtId="0" fontId="10" fillId="3" borderId="4" xfId="1" applyFont="1" applyFill="1" applyBorder="1"/>
    <xf numFmtId="0" fontId="10" fillId="3" borderId="4" xfId="1" applyFont="1" applyFill="1" applyBorder="1" applyAlignment="1">
      <alignment wrapText="1"/>
    </xf>
    <xf numFmtId="0" fontId="10" fillId="7" borderId="4" xfId="1" applyFont="1" applyFill="1" applyBorder="1"/>
    <xf numFmtId="0" fontId="10" fillId="8" borderId="4" xfId="1" applyFont="1" applyFill="1" applyBorder="1"/>
    <xf numFmtId="0" fontId="10" fillId="10" borderId="4" xfId="1" applyFont="1" applyFill="1" applyBorder="1"/>
    <xf numFmtId="0" fontId="10" fillId="10" borderId="4" xfId="1" applyFont="1" applyFill="1" applyBorder="1" applyAlignment="1">
      <alignment horizontal="center" vertical="center"/>
    </xf>
    <xf numFmtId="0" fontId="10" fillId="10" borderId="4" xfId="1" applyFont="1" applyFill="1" applyBorder="1" applyAlignment="1">
      <alignment horizontal="left" vertical="center"/>
    </xf>
    <xf numFmtId="0" fontId="10" fillId="9" borderId="4" xfId="1" applyFont="1" applyFill="1" applyBorder="1"/>
    <xf numFmtId="0" fontId="10" fillId="0" borderId="0" xfId="1" applyFont="1" applyFill="1" applyBorder="1"/>
    <xf numFmtId="0" fontId="1" fillId="0" borderId="0" xfId="1" applyFill="1" applyBorder="1"/>
    <xf numFmtId="0" fontId="4" fillId="0" borderId="0" xfId="1" applyFont="1" applyAlignment="1">
      <alignment vertical="center"/>
    </xf>
    <xf numFmtId="0" fontId="38" fillId="0" borderId="0" xfId="1" applyFont="1" applyAlignment="1">
      <alignment vertical="center"/>
    </xf>
    <xf numFmtId="0" fontId="4" fillId="0" borderId="0" xfId="1" applyFont="1"/>
    <xf numFmtId="0" fontId="38" fillId="0" borderId="0" xfId="1" applyFont="1"/>
    <xf numFmtId="0" fontId="1" fillId="0" borderId="0" xfId="1"/>
    <xf numFmtId="0" fontId="10" fillId="0" borderId="0" xfId="1" applyFont="1" applyAlignment="1">
      <alignment wrapText="1"/>
    </xf>
    <xf numFmtId="0" fontId="1" fillId="0" borderId="0" xfId="1" applyAlignment="1">
      <alignment wrapText="1"/>
    </xf>
    <xf numFmtId="0" fontId="10" fillId="0" borderId="4" xfId="1" applyFont="1" applyFill="1" applyBorder="1"/>
    <xf numFmtId="0" fontId="10" fillId="0" borderId="4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left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/>
    <xf numFmtId="0" fontId="1" fillId="0" borderId="0" xfId="1" applyFill="1"/>
    <xf numFmtId="0" fontId="4" fillId="0" borderId="5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10" fillId="7" borderId="5" xfId="1" applyFont="1" applyFill="1" applyBorder="1" applyAlignment="1">
      <alignment horizontal="center" vertical="center"/>
    </xf>
    <xf numFmtId="0" fontId="10" fillId="11" borderId="4" xfId="1" applyFont="1" applyFill="1" applyBorder="1" applyAlignment="1">
      <alignment horizontal="center" vertical="center"/>
    </xf>
    <xf numFmtId="0" fontId="10" fillId="8" borderId="5" xfId="1" applyFont="1" applyFill="1" applyBorder="1" applyAlignment="1">
      <alignment horizontal="center" vertical="center"/>
    </xf>
    <xf numFmtId="0" fontId="10" fillId="10" borderId="5" xfId="1" applyFont="1" applyFill="1" applyBorder="1" applyAlignment="1">
      <alignment horizontal="center" vertical="center"/>
    </xf>
    <xf numFmtId="0" fontId="10" fillId="9" borderId="5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horizontal="center" vertical="center"/>
    </xf>
    <xf numFmtId="0" fontId="21" fillId="0" borderId="44" xfId="2" quotePrefix="1" applyNumberFormat="1" applyFont="1" applyBorder="1" applyAlignment="1">
      <alignment horizontal="left" wrapText="1"/>
    </xf>
    <xf numFmtId="0" fontId="0" fillId="0" borderId="45" xfId="0" applyBorder="1" applyAlignment="1"/>
    <xf numFmtId="0" fontId="19" fillId="0" borderId="5" xfId="2" applyNumberFormat="1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18" fillId="0" borderId="41" xfId="2" applyNumberFormat="1" applyFont="1" applyFill="1" applyBorder="1" applyAlignment="1">
      <alignment horizontal="right" vertical="center" wrapText="1"/>
    </xf>
    <xf numFmtId="0" fontId="8" fillId="0" borderId="54" xfId="0" applyFont="1" applyBorder="1" applyAlignment="1">
      <alignment horizontal="right" vertical="center" wrapText="1"/>
    </xf>
    <xf numFmtId="0" fontId="19" fillId="0" borderId="56" xfId="2" applyNumberFormat="1" applyFont="1" applyFill="1" applyBorder="1" applyAlignment="1">
      <alignment horizontal="right" vertical="center" wrapText="1"/>
    </xf>
    <xf numFmtId="0" fontId="8" fillId="0" borderId="57" xfId="0" applyFont="1" applyBorder="1" applyAlignment="1">
      <alignment horizontal="right" vertical="center" wrapText="1"/>
    </xf>
    <xf numFmtId="0" fontId="19" fillId="0" borderId="30" xfId="2" applyNumberFormat="1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19" fillId="0" borderId="30" xfId="2" applyNumberFormat="1" applyFont="1" applyFill="1" applyBorder="1" applyAlignment="1">
      <alignment horizontal="left" vertical="center" wrapText="1"/>
    </xf>
    <xf numFmtId="0" fontId="19" fillId="0" borderId="31" xfId="2" applyNumberFormat="1" applyFont="1" applyFill="1" applyBorder="1" applyAlignment="1">
      <alignment horizontal="left" vertical="center" wrapText="1"/>
    </xf>
    <xf numFmtId="0" fontId="8" fillId="0" borderId="31" xfId="0" applyFont="1" applyBorder="1" applyAlignment="1">
      <alignment vertical="center" wrapText="1"/>
    </xf>
    <xf numFmtId="0" fontId="8" fillId="0" borderId="62" xfId="0" applyFont="1" applyBorder="1" applyAlignment="1">
      <alignment vertical="center" wrapText="1"/>
    </xf>
    <xf numFmtId="0" fontId="15" fillId="0" borderId="24" xfId="2" applyNumberFormat="1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8" fillId="0" borderId="27" xfId="2" applyNumberFormat="1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9" fillId="0" borderId="31" xfId="2" applyNumberFormat="1" applyFont="1" applyFill="1" applyBorder="1" applyAlignment="1">
      <alignment horizontal="center" vertical="center" wrapText="1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4" xfId="1" quotePrefix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textRotation="90"/>
    </xf>
    <xf numFmtId="0" fontId="5" fillId="0" borderId="4" xfId="1" applyFont="1" applyBorder="1" applyAlignment="1">
      <alignment horizontal="center" vertical="center"/>
    </xf>
  </cellXfs>
  <cellStyles count="7">
    <cellStyle name="Обычный" xfId="0" builtinId="0"/>
    <cellStyle name="Обычный 2" xfId="5"/>
    <cellStyle name="Обычный 3" xfId="6"/>
    <cellStyle name="Обычный 4" xfId="1"/>
    <cellStyle name="Обычный 5" xfId="2"/>
    <cellStyle name="Процентный 2" xfId="4"/>
    <cellStyle name="Процент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72;&#1089;&#1077;&#1083;-01.01.2020/&#1063;&#1080;&#1089;&#1083;&#1077;&#1085;%20&#1085;&#1072;&#1089;%20&#1056;&#1040;-01.01.2020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72;&#1089;&#1077;&#1083;-01.01.2020/&#1087;&#1086;%20&#1087;&#1086;&#1083;&#1091;%20&#1080;%20&#1074;&#1086;&#1079;&#1088;&#1072;&#1089;&#1090;&#1091;%20&#1085;&#1072;%2001.01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слен нас.на нач 2020г"/>
      <sheetName val="Численность всего населения на "/>
      <sheetName val="Лист2"/>
      <sheetName val="Лист3"/>
    </sheetNames>
    <sheetDataSet>
      <sheetData sheetId="0">
        <row r="15">
          <cell r="R15">
            <v>7843</v>
          </cell>
          <cell r="S15">
            <v>7468</v>
          </cell>
        </row>
        <row r="17">
          <cell r="R17">
            <v>1300</v>
          </cell>
          <cell r="S17">
            <v>1391</v>
          </cell>
        </row>
        <row r="19">
          <cell r="R19">
            <v>16818</v>
          </cell>
          <cell r="S19">
            <v>20228</v>
          </cell>
        </row>
        <row r="23">
          <cell r="R23">
            <v>3157</v>
          </cell>
          <cell r="S23">
            <v>8145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спублика Алтай"/>
      <sheetName val="г. Горно-Алтайск"/>
      <sheetName val="Республика Алтай "/>
      <sheetName val="Лист1"/>
      <sheetName val="г. Горно-Алтайск (2)"/>
      <sheetName val="Майминский"/>
      <sheetName val="Чойский"/>
      <sheetName val="Турочакский"/>
      <sheetName val="Шебалинский"/>
      <sheetName val="Онгудайский"/>
      <sheetName val="Улаганский"/>
      <sheetName val="РА-1"/>
      <sheetName val="Кош-Агачский"/>
      <sheetName val="Усть-Канский"/>
      <sheetName val="Усть-Коксинский"/>
      <sheetName val="Чемальский"/>
    </sheetNames>
    <sheetDataSet>
      <sheetData sheetId="0"/>
      <sheetData sheetId="1"/>
      <sheetData sheetId="2"/>
      <sheetData sheetId="3"/>
      <sheetData sheetId="4">
        <row r="25">
          <cell r="G25">
            <v>40773</v>
          </cell>
          <cell r="H25">
            <v>17385</v>
          </cell>
          <cell r="I25">
            <v>23388</v>
          </cell>
        </row>
      </sheetData>
      <sheetData sheetId="5">
        <row r="25">
          <cell r="G25">
            <v>21962</v>
          </cell>
          <cell r="H25">
            <v>11483</v>
          </cell>
          <cell r="I25">
            <v>10479</v>
          </cell>
        </row>
        <row r="78">
          <cell r="B78">
            <v>2286</v>
          </cell>
        </row>
      </sheetData>
      <sheetData sheetId="6">
        <row r="78">
          <cell r="B78">
            <v>611</v>
          </cell>
        </row>
      </sheetData>
      <sheetData sheetId="7">
        <row r="78">
          <cell r="B78">
            <v>841</v>
          </cell>
        </row>
      </sheetData>
      <sheetData sheetId="8">
        <row r="78">
          <cell r="B78">
            <v>971</v>
          </cell>
        </row>
      </sheetData>
      <sheetData sheetId="9">
        <row r="78">
          <cell r="B78">
            <v>1120</v>
          </cell>
        </row>
      </sheetData>
      <sheetData sheetId="10">
        <row r="78">
          <cell r="B78">
            <v>699</v>
          </cell>
        </row>
      </sheetData>
      <sheetData sheetId="11"/>
      <sheetData sheetId="12">
        <row r="78">
          <cell r="B78">
            <v>1156</v>
          </cell>
        </row>
      </sheetData>
      <sheetData sheetId="13">
        <row r="78">
          <cell r="B78">
            <v>996</v>
          </cell>
        </row>
      </sheetData>
      <sheetData sheetId="14">
        <row r="78">
          <cell r="B78">
            <v>1079</v>
          </cell>
        </row>
      </sheetData>
      <sheetData sheetId="15">
        <row r="78">
          <cell r="B78">
            <v>749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tabSelected="1" workbookViewId="0">
      <pane ySplit="5" topLeftCell="A6" activePane="bottomLeft" state="frozen"/>
      <selection pane="bottomLeft" activeCell="E7" sqref="E7"/>
    </sheetView>
  </sheetViews>
  <sheetFormatPr defaultRowHeight="14.25" x14ac:dyDescent="0.2"/>
  <cols>
    <col min="1" max="1" width="3.69921875" customWidth="1"/>
    <col min="2" max="2" width="10.59765625" customWidth="1"/>
    <col min="3" max="3" width="5.8984375" customWidth="1"/>
    <col min="4" max="4" width="5.796875" customWidth="1"/>
    <col min="5" max="5" width="5.59765625" customWidth="1"/>
    <col min="6" max="6" width="5.5" customWidth="1"/>
    <col min="7" max="8" width="5.59765625" customWidth="1"/>
    <col min="9" max="9" width="5.5" customWidth="1"/>
    <col min="10" max="10" width="5.296875" customWidth="1"/>
    <col min="11" max="11" width="6.09765625" customWidth="1"/>
    <col min="12" max="12" width="5.5" customWidth="1"/>
    <col min="13" max="13" width="4.8984375" customWidth="1"/>
    <col min="14" max="14" width="4.19921875" customWidth="1"/>
    <col min="15" max="15" width="3.8984375" customWidth="1"/>
    <col min="16" max="16" width="5" customWidth="1"/>
    <col min="17" max="18" width="5.5" customWidth="1"/>
    <col min="19" max="19" width="5.69921875" customWidth="1"/>
    <col min="20" max="20" width="5.5" customWidth="1"/>
    <col min="21" max="21" width="5.296875" customWidth="1"/>
    <col min="22" max="27" width="5.19921875" customWidth="1"/>
    <col min="28" max="28" width="5.296875" customWidth="1"/>
    <col min="29" max="30" width="4.5" style="4" customWidth="1"/>
    <col min="31" max="31" width="4.59765625" style="4" customWidth="1"/>
    <col min="32" max="32" width="4.296875" style="4" customWidth="1"/>
    <col min="33" max="33" width="4.69921875" style="4" customWidth="1"/>
  </cols>
  <sheetData>
    <row r="1" spans="1:33" ht="26.25" x14ac:dyDescent="0.2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1"/>
      <c r="W1" s="1"/>
      <c r="X1" s="1"/>
      <c r="Y1" s="1"/>
      <c r="Z1" s="1"/>
      <c r="AA1" s="1"/>
      <c r="AB1" s="2"/>
      <c r="AC1" s="3"/>
      <c r="AD1" s="3"/>
      <c r="AE1" s="3"/>
    </row>
    <row r="2" spans="1:33" ht="15.75" x14ac:dyDescent="0.2">
      <c r="A2" s="244" t="s">
        <v>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1"/>
      <c r="W2" s="1"/>
      <c r="X2" s="1"/>
      <c r="Y2" s="1"/>
      <c r="Z2" s="1"/>
      <c r="AA2" s="1"/>
      <c r="AB2" s="2"/>
      <c r="AC2" s="3"/>
      <c r="AD2" s="3"/>
      <c r="AE2" s="3"/>
    </row>
    <row r="3" spans="1:33" ht="16.5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"/>
      <c r="W3" s="1"/>
      <c r="X3" s="1"/>
      <c r="Y3" s="1"/>
      <c r="Z3" s="1"/>
      <c r="AA3" s="1"/>
      <c r="AB3" s="2"/>
      <c r="AC3" s="3"/>
      <c r="AD3" s="3"/>
      <c r="AE3" s="3"/>
    </row>
    <row r="4" spans="1:33" s="6" customFormat="1" ht="55.15" customHeight="1" thickBot="1" x14ac:dyDescent="0.3">
      <c r="A4" s="245" t="s">
        <v>2</v>
      </c>
      <c r="B4" s="246" t="s">
        <v>3</v>
      </c>
      <c r="C4" s="247" t="s">
        <v>4</v>
      </c>
      <c r="D4" s="248" t="s">
        <v>5</v>
      </c>
      <c r="E4" s="249" t="s">
        <v>6</v>
      </c>
      <c r="F4" s="249"/>
      <c r="G4" s="242" t="s">
        <v>7</v>
      </c>
      <c r="H4" s="242"/>
      <c r="I4" s="242"/>
      <c r="J4" s="241" t="s">
        <v>8</v>
      </c>
      <c r="K4" s="241"/>
      <c r="L4" s="241"/>
      <c r="M4" s="241" t="s">
        <v>9</v>
      </c>
      <c r="N4" s="241"/>
      <c r="O4" s="241"/>
      <c r="P4" s="240" t="s">
        <v>10</v>
      </c>
      <c r="Q4" s="241"/>
      <c r="R4" s="241"/>
      <c r="S4" s="241" t="s">
        <v>11</v>
      </c>
      <c r="T4" s="241"/>
      <c r="U4" s="241"/>
      <c r="V4" s="241" t="s">
        <v>12</v>
      </c>
      <c r="W4" s="241"/>
      <c r="X4" s="241"/>
      <c r="Y4" s="241" t="s">
        <v>13</v>
      </c>
      <c r="Z4" s="241"/>
      <c r="AA4" s="241"/>
      <c r="AB4" s="242" t="s">
        <v>14</v>
      </c>
      <c r="AC4" s="242"/>
      <c r="AD4" s="242"/>
      <c r="AE4" s="241" t="s">
        <v>15</v>
      </c>
      <c r="AF4" s="241"/>
      <c r="AG4" s="241"/>
    </row>
    <row r="5" spans="1:33" s="6" customFormat="1" ht="57.6" customHeight="1" thickBot="1" x14ac:dyDescent="0.3">
      <c r="A5" s="245"/>
      <c r="B5" s="246"/>
      <c r="C5" s="247"/>
      <c r="D5" s="248"/>
      <c r="E5" s="7" t="s">
        <v>16</v>
      </c>
      <c r="F5" s="8" t="s">
        <v>17</v>
      </c>
      <c r="G5" s="9" t="s">
        <v>16</v>
      </c>
      <c r="H5" s="9" t="s">
        <v>5</v>
      </c>
      <c r="I5" s="9" t="s">
        <v>6</v>
      </c>
      <c r="J5" s="9" t="s">
        <v>16</v>
      </c>
      <c r="K5" s="9" t="s">
        <v>18</v>
      </c>
      <c r="L5" s="9" t="s">
        <v>19</v>
      </c>
      <c r="M5" s="9" t="s">
        <v>16</v>
      </c>
      <c r="N5" s="9" t="s">
        <v>20</v>
      </c>
      <c r="O5" s="9" t="s">
        <v>21</v>
      </c>
      <c r="P5" s="9" t="s">
        <v>16</v>
      </c>
      <c r="Q5" s="9" t="s">
        <v>22</v>
      </c>
      <c r="R5" s="9" t="s">
        <v>19</v>
      </c>
      <c r="S5" s="9" t="s">
        <v>16</v>
      </c>
      <c r="T5" s="9" t="s">
        <v>5</v>
      </c>
      <c r="U5" s="9" t="s">
        <v>6</v>
      </c>
      <c r="V5" s="9" t="s">
        <v>16</v>
      </c>
      <c r="W5" s="9" t="s">
        <v>5</v>
      </c>
      <c r="X5" s="9" t="s">
        <v>6</v>
      </c>
      <c r="Y5" s="9" t="s">
        <v>16</v>
      </c>
      <c r="Z5" s="9" t="s">
        <v>5</v>
      </c>
      <c r="AA5" s="9" t="s">
        <v>6</v>
      </c>
      <c r="AB5" s="9" t="s">
        <v>16</v>
      </c>
      <c r="AC5" s="9" t="s">
        <v>5</v>
      </c>
      <c r="AD5" s="10" t="s">
        <v>6</v>
      </c>
      <c r="AE5" s="9" t="s">
        <v>16</v>
      </c>
      <c r="AF5" s="9" t="s">
        <v>5</v>
      </c>
      <c r="AG5" s="9" t="s">
        <v>6</v>
      </c>
    </row>
    <row r="6" spans="1:33" s="6" customFormat="1" ht="28.9" customHeight="1" x14ac:dyDescent="0.25">
      <c r="A6" s="11">
        <v>1</v>
      </c>
      <c r="B6" s="12" t="s">
        <v>23</v>
      </c>
      <c r="C6" s="13">
        <f>D6+E6</f>
        <v>34570</v>
      </c>
      <c r="D6" s="14">
        <v>17251</v>
      </c>
      <c r="E6" s="14">
        <v>17319</v>
      </c>
      <c r="F6" s="14">
        <v>6542</v>
      </c>
      <c r="G6" s="15">
        <f>H6+I6</f>
        <v>18653</v>
      </c>
      <c r="H6" s="14">
        <v>10533</v>
      </c>
      <c r="I6" s="14">
        <v>8120</v>
      </c>
      <c r="J6" s="15">
        <f>K6+L6</f>
        <v>7510</v>
      </c>
      <c r="K6" s="14">
        <v>3795</v>
      </c>
      <c r="L6" s="14">
        <v>3715</v>
      </c>
      <c r="M6" s="16">
        <f>N6+O6</f>
        <v>1285</v>
      </c>
      <c r="N6" s="17">
        <v>662</v>
      </c>
      <c r="O6" s="17">
        <v>623</v>
      </c>
      <c r="P6" s="18">
        <f t="shared" ref="P6:P17" si="0">Q6+R6</f>
        <v>8795</v>
      </c>
      <c r="Q6" s="17">
        <f>K6+N6</f>
        <v>4457</v>
      </c>
      <c r="R6" s="17">
        <f>L6+O6</f>
        <v>4338</v>
      </c>
      <c r="S6" s="18">
        <f t="shared" ref="S6:S15" si="1">T6+U6</f>
        <v>25775</v>
      </c>
      <c r="T6" s="17">
        <f>D6-Q6</f>
        <v>12794</v>
      </c>
      <c r="U6" s="17">
        <f>E6-R6</f>
        <v>12981</v>
      </c>
      <c r="V6" s="18">
        <f t="shared" ref="V6:V15" si="2">W6+X6</f>
        <v>7911</v>
      </c>
      <c r="W6" s="17">
        <v>2658</v>
      </c>
      <c r="X6" s="17">
        <v>5253</v>
      </c>
      <c r="Y6" s="18">
        <f>Z6+AA6</f>
        <v>21962</v>
      </c>
      <c r="Z6" s="19">
        <v>11483</v>
      </c>
      <c r="AA6" s="19">
        <v>10479</v>
      </c>
      <c r="AB6" s="18">
        <f>AC6+AD6</f>
        <v>17864</v>
      </c>
      <c r="AC6" s="20">
        <v>10136</v>
      </c>
      <c r="AD6" s="21">
        <v>7728</v>
      </c>
      <c r="AE6" s="22">
        <f>AF6+AG6</f>
        <v>1318</v>
      </c>
      <c r="AF6" s="22">
        <v>294</v>
      </c>
      <c r="AG6" s="22">
        <v>1024</v>
      </c>
    </row>
    <row r="7" spans="1:33" s="6" customFormat="1" ht="28.9" customHeight="1" x14ac:dyDescent="0.25">
      <c r="A7" s="23">
        <v>2</v>
      </c>
      <c r="B7" s="24" t="s">
        <v>24</v>
      </c>
      <c r="C7" s="13">
        <f t="shared" ref="C7:C15" si="3">D7+E7</f>
        <v>8064</v>
      </c>
      <c r="D7" s="14">
        <v>4030</v>
      </c>
      <c r="E7" s="14">
        <v>4034</v>
      </c>
      <c r="F7" s="14">
        <v>1443</v>
      </c>
      <c r="G7" s="15">
        <f t="shared" ref="G7:G15" si="4">H7+I7</f>
        <v>4143</v>
      </c>
      <c r="H7" s="14">
        <v>2273</v>
      </c>
      <c r="I7" s="14">
        <v>1870</v>
      </c>
      <c r="J7" s="15">
        <f t="shared" ref="J7:J15" si="5">K7+L7</f>
        <v>1975</v>
      </c>
      <c r="K7" s="14">
        <v>1020</v>
      </c>
      <c r="L7" s="14">
        <v>955</v>
      </c>
      <c r="M7" s="16">
        <f t="shared" ref="M7:M15" si="6">N7+O7</f>
        <v>341</v>
      </c>
      <c r="N7" s="17">
        <v>188</v>
      </c>
      <c r="O7" s="17">
        <v>153</v>
      </c>
      <c r="P7" s="18">
        <f t="shared" si="0"/>
        <v>2316</v>
      </c>
      <c r="Q7" s="17">
        <f t="shared" ref="Q7:R15" si="7">K7+N7</f>
        <v>1208</v>
      </c>
      <c r="R7" s="17">
        <f t="shared" si="7"/>
        <v>1108</v>
      </c>
      <c r="S7" s="18">
        <f t="shared" si="1"/>
        <v>5748</v>
      </c>
      <c r="T7" s="17">
        <f t="shared" ref="T7:U15" si="8">D7-Q7</f>
        <v>2822</v>
      </c>
      <c r="U7" s="17">
        <f t="shared" si="8"/>
        <v>2926</v>
      </c>
      <c r="V7" s="18">
        <f t="shared" si="2"/>
        <v>1831</v>
      </c>
      <c r="W7" s="17">
        <v>676</v>
      </c>
      <c r="X7" s="17">
        <v>1155</v>
      </c>
      <c r="Y7" s="18">
        <f t="shared" ref="Y7:Y15" si="9">Z7+AA7</f>
        <v>4954</v>
      </c>
      <c r="Z7" s="19">
        <v>2501</v>
      </c>
      <c r="AA7" s="19">
        <v>2453</v>
      </c>
      <c r="AB7" s="18">
        <f t="shared" ref="AB7:AB15" si="10">AC7+AD7</f>
        <v>3917</v>
      </c>
      <c r="AC7" s="20">
        <v>2146</v>
      </c>
      <c r="AD7" s="21">
        <v>1771</v>
      </c>
      <c r="AE7" s="22">
        <f t="shared" ref="AE7:AE15" si="11">AF7+AG7</f>
        <v>248</v>
      </c>
      <c r="AF7" s="22">
        <v>67</v>
      </c>
      <c r="AG7" s="22">
        <v>181</v>
      </c>
    </row>
    <row r="8" spans="1:33" s="6" customFormat="1" ht="28.9" customHeight="1" x14ac:dyDescent="0.25">
      <c r="A8" s="23">
        <v>3</v>
      </c>
      <c r="B8" s="24" t="s">
        <v>25</v>
      </c>
      <c r="C8" s="13">
        <f t="shared" si="3"/>
        <v>12404</v>
      </c>
      <c r="D8" s="14">
        <v>5967</v>
      </c>
      <c r="E8" s="14">
        <v>6437</v>
      </c>
      <c r="F8" s="14">
        <v>2243</v>
      </c>
      <c r="G8" s="15">
        <f t="shared" si="4"/>
        <v>6108</v>
      </c>
      <c r="H8" s="14">
        <v>3255</v>
      </c>
      <c r="I8" s="14">
        <v>2853</v>
      </c>
      <c r="J8" s="15">
        <f t="shared" si="5"/>
        <v>3209</v>
      </c>
      <c r="K8" s="14">
        <v>1601</v>
      </c>
      <c r="L8" s="14">
        <v>1608</v>
      </c>
      <c r="M8" s="16">
        <f t="shared" si="6"/>
        <v>601</v>
      </c>
      <c r="N8" s="17">
        <v>297</v>
      </c>
      <c r="O8" s="17">
        <v>304</v>
      </c>
      <c r="P8" s="18">
        <f t="shared" si="0"/>
        <v>3810</v>
      </c>
      <c r="Q8" s="17">
        <f t="shared" si="7"/>
        <v>1898</v>
      </c>
      <c r="R8" s="17">
        <f t="shared" si="7"/>
        <v>1912</v>
      </c>
      <c r="S8" s="18">
        <f t="shared" si="1"/>
        <v>8594</v>
      </c>
      <c r="T8" s="17">
        <f t="shared" si="8"/>
        <v>4069</v>
      </c>
      <c r="U8" s="17">
        <f t="shared" si="8"/>
        <v>4525</v>
      </c>
      <c r="V8" s="18">
        <f t="shared" si="2"/>
        <v>2863</v>
      </c>
      <c r="W8" s="17">
        <v>995</v>
      </c>
      <c r="X8" s="17">
        <v>1868</v>
      </c>
      <c r="Y8" s="18">
        <f t="shared" si="9"/>
        <v>7254</v>
      </c>
      <c r="Z8" s="19">
        <v>3581</v>
      </c>
      <c r="AA8" s="19">
        <v>3673</v>
      </c>
      <c r="AB8" s="18">
        <f t="shared" si="10"/>
        <v>5731</v>
      </c>
      <c r="AC8" s="25">
        <v>3074</v>
      </c>
      <c r="AD8" s="26">
        <v>2657</v>
      </c>
      <c r="AE8" s="22">
        <f t="shared" si="11"/>
        <v>432</v>
      </c>
      <c r="AF8" s="22">
        <v>132</v>
      </c>
      <c r="AG8" s="22">
        <v>300</v>
      </c>
    </row>
    <row r="9" spans="1:33" s="6" customFormat="1" ht="28.9" customHeight="1" x14ac:dyDescent="0.25">
      <c r="A9" s="23">
        <v>4</v>
      </c>
      <c r="B9" s="24" t="s">
        <v>26</v>
      </c>
      <c r="C9" s="13">
        <f t="shared" si="3"/>
        <v>13693</v>
      </c>
      <c r="D9" s="14">
        <v>6613</v>
      </c>
      <c r="E9" s="14">
        <v>7080</v>
      </c>
      <c r="F9" s="14">
        <v>2538</v>
      </c>
      <c r="G9" s="15">
        <f t="shared" si="4"/>
        <v>6737</v>
      </c>
      <c r="H9" s="14">
        <v>3557</v>
      </c>
      <c r="I9" s="14">
        <v>3180</v>
      </c>
      <c r="J9" s="15">
        <f t="shared" si="5"/>
        <v>3675</v>
      </c>
      <c r="K9" s="14">
        <v>1926</v>
      </c>
      <c r="L9" s="14">
        <v>1749</v>
      </c>
      <c r="M9" s="16">
        <f t="shared" si="6"/>
        <v>620</v>
      </c>
      <c r="N9" s="17">
        <v>298</v>
      </c>
      <c r="O9" s="17">
        <v>322</v>
      </c>
      <c r="P9" s="18">
        <f t="shared" si="0"/>
        <v>4295</v>
      </c>
      <c r="Q9" s="17">
        <f t="shared" si="7"/>
        <v>2224</v>
      </c>
      <c r="R9" s="17">
        <f t="shared" si="7"/>
        <v>2071</v>
      </c>
      <c r="S9" s="18">
        <f t="shared" si="1"/>
        <v>9398</v>
      </c>
      <c r="T9" s="17">
        <f t="shared" si="8"/>
        <v>4389</v>
      </c>
      <c r="U9" s="17">
        <f t="shared" si="8"/>
        <v>5009</v>
      </c>
      <c r="V9" s="18">
        <f t="shared" si="2"/>
        <v>3034</v>
      </c>
      <c r="W9" s="17">
        <v>1008</v>
      </c>
      <c r="X9" s="17">
        <v>2026</v>
      </c>
      <c r="Y9" s="18">
        <f t="shared" si="9"/>
        <v>8076</v>
      </c>
      <c r="Z9" s="19">
        <v>3910</v>
      </c>
      <c r="AA9" s="19">
        <v>4166</v>
      </c>
      <c r="AB9" s="18">
        <f t="shared" si="10"/>
        <v>6364</v>
      </c>
      <c r="AC9" s="27">
        <v>3381</v>
      </c>
      <c r="AD9" s="28">
        <v>2983</v>
      </c>
      <c r="AE9" s="22">
        <f t="shared" si="11"/>
        <v>465</v>
      </c>
      <c r="AF9" s="22">
        <v>144</v>
      </c>
      <c r="AG9" s="22">
        <v>321</v>
      </c>
    </row>
    <row r="10" spans="1:33" s="6" customFormat="1" ht="28.9" customHeight="1" x14ac:dyDescent="0.25">
      <c r="A10" s="23">
        <v>5</v>
      </c>
      <c r="B10" s="24" t="s">
        <v>27</v>
      </c>
      <c r="C10" s="29">
        <f t="shared" si="3"/>
        <v>14142</v>
      </c>
      <c r="D10" s="14">
        <v>6746</v>
      </c>
      <c r="E10" s="14">
        <v>7396</v>
      </c>
      <c r="F10" s="14">
        <v>2609</v>
      </c>
      <c r="G10" s="30">
        <f t="shared" si="4"/>
        <v>7002</v>
      </c>
      <c r="H10" s="14">
        <v>3674</v>
      </c>
      <c r="I10" s="14">
        <v>3328</v>
      </c>
      <c r="J10" s="30">
        <f t="shared" si="5"/>
        <v>3795</v>
      </c>
      <c r="K10" s="14">
        <v>1958</v>
      </c>
      <c r="L10" s="14">
        <v>1837</v>
      </c>
      <c r="M10" s="31">
        <f t="shared" si="6"/>
        <v>601</v>
      </c>
      <c r="N10" s="17">
        <v>291</v>
      </c>
      <c r="O10" s="17">
        <v>310</v>
      </c>
      <c r="P10" s="32">
        <f t="shared" si="0"/>
        <v>4396</v>
      </c>
      <c r="Q10" s="17">
        <f t="shared" si="7"/>
        <v>2249</v>
      </c>
      <c r="R10" s="17">
        <f t="shared" si="7"/>
        <v>2147</v>
      </c>
      <c r="S10" s="32">
        <f t="shared" si="1"/>
        <v>9746</v>
      </c>
      <c r="T10" s="17">
        <f t="shared" si="8"/>
        <v>4497</v>
      </c>
      <c r="U10" s="17">
        <f t="shared" si="8"/>
        <v>5249</v>
      </c>
      <c r="V10" s="32">
        <f t="shared" si="2"/>
        <v>3143</v>
      </c>
      <c r="W10" s="17">
        <v>1016</v>
      </c>
      <c r="X10" s="17">
        <v>2127</v>
      </c>
      <c r="Y10" s="32">
        <f t="shared" si="9"/>
        <v>8489</v>
      </c>
      <c r="Z10" s="33">
        <v>4040</v>
      </c>
      <c r="AA10" s="33">
        <v>4449</v>
      </c>
      <c r="AB10" s="32">
        <f t="shared" si="10"/>
        <v>6602</v>
      </c>
      <c r="AC10" s="34">
        <v>3481</v>
      </c>
      <c r="AD10" s="35">
        <v>3121</v>
      </c>
      <c r="AE10" s="22">
        <f t="shared" si="11"/>
        <v>444</v>
      </c>
      <c r="AF10" s="22">
        <v>128</v>
      </c>
      <c r="AG10" s="22">
        <v>316</v>
      </c>
    </row>
    <row r="11" spans="1:33" s="43" customFormat="1" ht="28.9" customHeight="1" x14ac:dyDescent="0.25">
      <c r="A11" s="36">
        <v>6</v>
      </c>
      <c r="B11" s="37" t="s">
        <v>28</v>
      </c>
      <c r="C11" s="38">
        <f t="shared" si="3"/>
        <v>11761</v>
      </c>
      <c r="D11" s="39">
        <v>5562</v>
      </c>
      <c r="E11" s="39">
        <v>6199</v>
      </c>
      <c r="F11" s="39">
        <v>2341</v>
      </c>
      <c r="G11" s="30">
        <f t="shared" si="4"/>
        <v>5886</v>
      </c>
      <c r="H11" s="39">
        <v>3000</v>
      </c>
      <c r="I11" s="39">
        <v>2886</v>
      </c>
      <c r="J11" s="30">
        <f t="shared" si="5"/>
        <v>3939</v>
      </c>
      <c r="K11" s="39">
        <v>1975</v>
      </c>
      <c r="L11" s="39">
        <v>1964</v>
      </c>
      <c r="M11" s="31">
        <f t="shared" si="6"/>
        <v>548</v>
      </c>
      <c r="N11" s="40">
        <v>272</v>
      </c>
      <c r="O11" s="40">
        <v>276</v>
      </c>
      <c r="P11" s="32">
        <f t="shared" si="0"/>
        <v>4487</v>
      </c>
      <c r="Q11" s="40">
        <f t="shared" si="7"/>
        <v>2247</v>
      </c>
      <c r="R11" s="40">
        <f t="shared" si="7"/>
        <v>2240</v>
      </c>
      <c r="S11" s="32">
        <f t="shared" si="1"/>
        <v>7274</v>
      </c>
      <c r="T11" s="40">
        <f t="shared" si="8"/>
        <v>3315</v>
      </c>
      <c r="U11" s="40">
        <f t="shared" si="8"/>
        <v>3959</v>
      </c>
      <c r="V11" s="32">
        <f t="shared" si="2"/>
        <v>1744</v>
      </c>
      <c r="W11" s="40">
        <v>494</v>
      </c>
      <c r="X11" s="40">
        <v>1250</v>
      </c>
      <c r="Y11" s="32">
        <f t="shared" si="9"/>
        <v>6630</v>
      </c>
      <c r="Z11" s="33">
        <v>3091</v>
      </c>
      <c r="AA11" s="41">
        <v>3539</v>
      </c>
      <c r="AB11" s="32">
        <f t="shared" si="10"/>
        <v>5530</v>
      </c>
      <c r="AC11" s="27">
        <v>2821</v>
      </c>
      <c r="AD11" s="27">
        <v>2709</v>
      </c>
      <c r="AE11" s="42">
        <f t="shared" si="11"/>
        <v>215</v>
      </c>
      <c r="AF11" s="42">
        <v>52</v>
      </c>
      <c r="AG11" s="42">
        <v>163</v>
      </c>
    </row>
    <row r="12" spans="1:33" s="43" customFormat="1" ht="28.9" customHeight="1" x14ac:dyDescent="0.25">
      <c r="A12" s="36">
        <v>7</v>
      </c>
      <c r="B12" s="37" t="s">
        <v>29</v>
      </c>
      <c r="C12" s="38">
        <f t="shared" si="3"/>
        <v>19616</v>
      </c>
      <c r="D12" s="39">
        <v>9662</v>
      </c>
      <c r="E12" s="39">
        <v>9954</v>
      </c>
      <c r="F12" s="39">
        <v>3700</v>
      </c>
      <c r="G12" s="30">
        <f t="shared" si="4"/>
        <v>9897</v>
      </c>
      <c r="H12" s="39">
        <v>5223</v>
      </c>
      <c r="I12" s="39">
        <v>4674</v>
      </c>
      <c r="J12" s="30">
        <f t="shared" si="5"/>
        <v>7032</v>
      </c>
      <c r="K12" s="39">
        <v>3598</v>
      </c>
      <c r="L12" s="39">
        <v>3434</v>
      </c>
      <c r="M12" s="31">
        <f t="shared" si="6"/>
        <v>900</v>
      </c>
      <c r="N12" s="40">
        <v>482</v>
      </c>
      <c r="O12" s="40">
        <v>418</v>
      </c>
      <c r="P12" s="32">
        <f t="shared" si="0"/>
        <v>7932</v>
      </c>
      <c r="Q12" s="40">
        <f t="shared" si="7"/>
        <v>4080</v>
      </c>
      <c r="R12" s="40">
        <f t="shared" si="7"/>
        <v>3852</v>
      </c>
      <c r="S12" s="32">
        <f t="shared" si="1"/>
        <v>11684</v>
      </c>
      <c r="T12" s="40">
        <f t="shared" si="8"/>
        <v>5582</v>
      </c>
      <c r="U12" s="40">
        <f t="shared" si="8"/>
        <v>6102</v>
      </c>
      <c r="V12" s="32">
        <f t="shared" si="2"/>
        <v>2359</v>
      </c>
      <c r="W12" s="40">
        <v>663</v>
      </c>
      <c r="X12" s="40">
        <v>1696</v>
      </c>
      <c r="Y12" s="32">
        <f t="shared" si="9"/>
        <v>10853</v>
      </c>
      <c r="Z12" s="44">
        <v>5298</v>
      </c>
      <c r="AA12" s="45">
        <v>5555</v>
      </c>
      <c r="AB12" s="32">
        <f t="shared" si="10"/>
        <v>9325</v>
      </c>
      <c r="AC12" s="27">
        <v>4919</v>
      </c>
      <c r="AD12" s="27">
        <v>4406</v>
      </c>
      <c r="AE12" s="42">
        <f t="shared" si="11"/>
        <v>283</v>
      </c>
      <c r="AF12" s="42">
        <v>98</v>
      </c>
      <c r="AG12" s="42">
        <v>185</v>
      </c>
    </row>
    <row r="13" spans="1:33" s="6" customFormat="1" ht="22.15" customHeight="1" x14ac:dyDescent="0.25">
      <c r="A13" s="23">
        <v>8</v>
      </c>
      <c r="B13" s="24" t="s">
        <v>30</v>
      </c>
      <c r="C13" s="46">
        <f t="shared" si="3"/>
        <v>14589</v>
      </c>
      <c r="D13" s="47">
        <v>7214</v>
      </c>
      <c r="E13" s="47">
        <v>7375</v>
      </c>
      <c r="F13" s="48">
        <v>2612</v>
      </c>
      <c r="G13" s="49">
        <f t="shared" si="4"/>
        <v>7126</v>
      </c>
      <c r="H13" s="47">
        <v>3860</v>
      </c>
      <c r="I13" s="47">
        <v>3266</v>
      </c>
      <c r="J13" s="49">
        <f t="shared" si="5"/>
        <v>4488</v>
      </c>
      <c r="K13" s="47">
        <v>2347</v>
      </c>
      <c r="L13" s="47">
        <v>2141</v>
      </c>
      <c r="M13" s="50">
        <f t="shared" si="6"/>
        <v>678</v>
      </c>
      <c r="N13" s="51">
        <v>360</v>
      </c>
      <c r="O13" s="51">
        <v>318</v>
      </c>
      <c r="P13" s="52">
        <f t="shared" si="0"/>
        <v>5166</v>
      </c>
      <c r="Q13" s="51">
        <f t="shared" si="7"/>
        <v>2707</v>
      </c>
      <c r="R13" s="51">
        <f t="shared" si="7"/>
        <v>2459</v>
      </c>
      <c r="S13" s="52">
        <f t="shared" si="1"/>
        <v>9423</v>
      </c>
      <c r="T13" s="51">
        <f t="shared" si="8"/>
        <v>4507</v>
      </c>
      <c r="U13" s="51">
        <f t="shared" si="8"/>
        <v>4916</v>
      </c>
      <c r="V13" s="52">
        <f t="shared" si="2"/>
        <v>2717</v>
      </c>
      <c r="W13" s="51">
        <v>874</v>
      </c>
      <c r="X13" s="51">
        <v>1843</v>
      </c>
      <c r="Y13" s="18">
        <f t="shared" si="9"/>
        <v>8329</v>
      </c>
      <c r="Z13" s="53">
        <v>4130</v>
      </c>
      <c r="AA13" s="54">
        <v>4199</v>
      </c>
      <c r="AB13" s="32">
        <f t="shared" si="10"/>
        <v>6705</v>
      </c>
      <c r="AC13" s="20">
        <v>3633</v>
      </c>
      <c r="AD13" s="20">
        <v>3072</v>
      </c>
      <c r="AE13" s="22">
        <f t="shared" si="11"/>
        <v>364</v>
      </c>
      <c r="AF13" s="22">
        <v>94</v>
      </c>
      <c r="AG13" s="22">
        <v>270</v>
      </c>
    </row>
    <row r="14" spans="1:33" s="6" customFormat="1" ht="28.9" customHeight="1" x14ac:dyDescent="0.25">
      <c r="A14" s="23">
        <v>9</v>
      </c>
      <c r="B14" s="55" t="s">
        <v>31</v>
      </c>
      <c r="C14" s="46">
        <f t="shared" si="3"/>
        <v>16121</v>
      </c>
      <c r="D14" s="47">
        <v>8106</v>
      </c>
      <c r="E14" s="47">
        <v>8015</v>
      </c>
      <c r="F14" s="48">
        <v>2965</v>
      </c>
      <c r="G14" s="56">
        <f t="shared" si="4"/>
        <v>8362</v>
      </c>
      <c r="H14" s="47">
        <v>4550</v>
      </c>
      <c r="I14" s="47">
        <v>3812</v>
      </c>
      <c r="J14" s="56">
        <f t="shared" si="5"/>
        <v>4325</v>
      </c>
      <c r="K14" s="57">
        <v>2353</v>
      </c>
      <c r="L14" s="57">
        <v>1972</v>
      </c>
      <c r="M14" s="50">
        <f t="shared" si="6"/>
        <v>779</v>
      </c>
      <c r="N14" s="51">
        <v>428</v>
      </c>
      <c r="O14" s="51">
        <v>351</v>
      </c>
      <c r="P14" s="52">
        <f t="shared" si="0"/>
        <v>5104</v>
      </c>
      <c r="Q14" s="51">
        <f t="shared" si="7"/>
        <v>2781</v>
      </c>
      <c r="R14" s="51">
        <f t="shared" si="7"/>
        <v>2323</v>
      </c>
      <c r="S14" s="52">
        <f t="shared" si="1"/>
        <v>11017</v>
      </c>
      <c r="T14" s="51">
        <f t="shared" si="8"/>
        <v>5325</v>
      </c>
      <c r="U14" s="51">
        <f t="shared" si="8"/>
        <v>5692</v>
      </c>
      <c r="V14" s="52">
        <f t="shared" si="2"/>
        <v>3163</v>
      </c>
      <c r="W14" s="58">
        <v>1050</v>
      </c>
      <c r="X14" s="58">
        <v>2113</v>
      </c>
      <c r="Y14" s="18">
        <f t="shared" si="9"/>
        <v>9726</v>
      </c>
      <c r="Z14" s="59">
        <v>4876</v>
      </c>
      <c r="AA14" s="59">
        <v>4850</v>
      </c>
      <c r="AB14" s="32">
        <f t="shared" si="10"/>
        <v>7857</v>
      </c>
      <c r="AC14" s="34">
        <v>4276</v>
      </c>
      <c r="AD14" s="35">
        <v>3581</v>
      </c>
      <c r="AE14" s="22">
        <f t="shared" si="11"/>
        <v>447</v>
      </c>
      <c r="AF14" s="22">
        <v>130</v>
      </c>
      <c r="AG14" s="22">
        <v>317</v>
      </c>
    </row>
    <row r="15" spans="1:33" s="6" customFormat="1" ht="28.9" customHeight="1" x14ac:dyDescent="0.25">
      <c r="A15" s="23">
        <v>10</v>
      </c>
      <c r="B15" s="24" t="s">
        <v>32</v>
      </c>
      <c r="C15" s="60">
        <f t="shared" si="3"/>
        <v>10757</v>
      </c>
      <c r="D15" s="47">
        <v>5202</v>
      </c>
      <c r="E15" s="47">
        <v>5555</v>
      </c>
      <c r="F15" s="48">
        <v>1950</v>
      </c>
      <c r="G15" s="56">
        <f t="shared" si="4"/>
        <v>5296</v>
      </c>
      <c r="H15" s="47">
        <v>2839</v>
      </c>
      <c r="I15" s="47">
        <v>2457</v>
      </c>
      <c r="J15" s="56">
        <f t="shared" si="5"/>
        <v>2735</v>
      </c>
      <c r="K15" s="57">
        <v>1370</v>
      </c>
      <c r="L15" s="57">
        <v>1365</v>
      </c>
      <c r="M15" s="50">
        <f t="shared" si="6"/>
        <v>422</v>
      </c>
      <c r="N15" s="51">
        <v>202</v>
      </c>
      <c r="O15" s="51">
        <v>220</v>
      </c>
      <c r="P15" s="52">
        <f t="shared" si="0"/>
        <v>3157</v>
      </c>
      <c r="Q15" s="51">
        <f t="shared" si="7"/>
        <v>1572</v>
      </c>
      <c r="R15" s="51">
        <f t="shared" si="7"/>
        <v>1585</v>
      </c>
      <c r="S15" s="52">
        <f t="shared" si="1"/>
        <v>7600</v>
      </c>
      <c r="T15" s="51">
        <f t="shared" si="8"/>
        <v>3630</v>
      </c>
      <c r="U15" s="51">
        <f t="shared" si="8"/>
        <v>3970</v>
      </c>
      <c r="V15" s="52">
        <f t="shared" si="2"/>
        <v>2565</v>
      </c>
      <c r="W15" s="58">
        <v>917</v>
      </c>
      <c r="X15" s="58">
        <v>1648</v>
      </c>
      <c r="Y15" s="18">
        <f t="shared" si="9"/>
        <v>6460</v>
      </c>
      <c r="Z15" s="61">
        <v>3194</v>
      </c>
      <c r="AA15" s="62">
        <v>3266</v>
      </c>
      <c r="AB15" s="52">
        <f t="shared" si="10"/>
        <v>5034</v>
      </c>
      <c r="AC15" s="20">
        <v>2713</v>
      </c>
      <c r="AD15" s="21">
        <v>2321</v>
      </c>
      <c r="AE15" s="22">
        <f t="shared" si="11"/>
        <v>347</v>
      </c>
      <c r="AF15" s="22">
        <v>101</v>
      </c>
      <c r="AG15" s="22">
        <v>246</v>
      </c>
    </row>
    <row r="16" spans="1:33" s="67" customFormat="1" ht="33" customHeight="1" x14ac:dyDescent="0.2">
      <c r="A16" s="63" t="s">
        <v>33</v>
      </c>
      <c r="B16" s="64" t="s">
        <v>34</v>
      </c>
      <c r="C16" s="65">
        <f>D16+E16</f>
        <v>155717</v>
      </c>
      <c r="D16" s="66">
        <f>SUM(D6:D15)</f>
        <v>76353</v>
      </c>
      <c r="E16" s="66">
        <f t="shared" ref="E16:AG16" si="12">SUM(E6:E15)</f>
        <v>79364</v>
      </c>
      <c r="F16" s="66">
        <f t="shared" si="12"/>
        <v>28943</v>
      </c>
      <c r="G16" s="66">
        <f t="shared" si="12"/>
        <v>79210</v>
      </c>
      <c r="H16" s="66">
        <f t="shared" si="12"/>
        <v>42764</v>
      </c>
      <c r="I16" s="66">
        <f t="shared" si="12"/>
        <v>36446</v>
      </c>
      <c r="J16" s="66">
        <f t="shared" si="12"/>
        <v>42683</v>
      </c>
      <c r="K16" s="66">
        <f t="shared" si="12"/>
        <v>21943</v>
      </c>
      <c r="L16" s="66">
        <f t="shared" si="12"/>
        <v>20740</v>
      </c>
      <c r="M16" s="66">
        <f t="shared" si="12"/>
        <v>6775</v>
      </c>
      <c r="N16" s="66">
        <f t="shared" si="12"/>
        <v>3480</v>
      </c>
      <c r="O16" s="66">
        <f t="shared" si="12"/>
        <v>3295</v>
      </c>
      <c r="P16" s="66">
        <f t="shared" si="12"/>
        <v>49458</v>
      </c>
      <c r="Q16" s="66">
        <f t="shared" si="12"/>
        <v>25423</v>
      </c>
      <c r="R16" s="66">
        <f t="shared" si="12"/>
        <v>24035</v>
      </c>
      <c r="S16" s="66">
        <f t="shared" si="12"/>
        <v>106259</v>
      </c>
      <c r="T16" s="66">
        <f t="shared" si="12"/>
        <v>50930</v>
      </c>
      <c r="U16" s="66">
        <f t="shared" si="12"/>
        <v>55329</v>
      </c>
      <c r="V16" s="66">
        <f t="shared" si="12"/>
        <v>31330</v>
      </c>
      <c r="W16" s="66">
        <f t="shared" si="12"/>
        <v>10351</v>
      </c>
      <c r="X16" s="66">
        <f t="shared" si="12"/>
        <v>20979</v>
      </c>
      <c r="Y16" s="66">
        <f t="shared" si="12"/>
        <v>92733</v>
      </c>
      <c r="Z16" s="66">
        <f>SUM(Z6:Z15)</f>
        <v>46104</v>
      </c>
      <c r="AA16" s="66">
        <f>SUM(AA6:AA15)</f>
        <v>46629</v>
      </c>
      <c r="AB16" s="66">
        <f t="shared" si="12"/>
        <v>74929</v>
      </c>
      <c r="AC16" s="66">
        <f>SUM(AC6:AC15)</f>
        <v>40580</v>
      </c>
      <c r="AD16" s="66">
        <f>SUM(AD6:AD15)</f>
        <v>34349</v>
      </c>
      <c r="AE16" s="66">
        <f t="shared" si="12"/>
        <v>4563</v>
      </c>
      <c r="AF16" s="66">
        <f t="shared" si="12"/>
        <v>1240</v>
      </c>
      <c r="AG16" s="66">
        <f t="shared" si="12"/>
        <v>3323</v>
      </c>
    </row>
    <row r="17" spans="1:33" s="6" customFormat="1" ht="15" x14ac:dyDescent="0.25">
      <c r="A17" s="68">
        <v>11</v>
      </c>
      <c r="B17" s="69" t="s">
        <v>35</v>
      </c>
      <c r="C17" s="70">
        <f>D17+E17</f>
        <v>64464</v>
      </c>
      <c r="D17" s="47">
        <v>28213</v>
      </c>
      <c r="E17" s="47">
        <v>36251</v>
      </c>
      <c r="F17" s="71">
        <v>17553</v>
      </c>
      <c r="G17" s="56">
        <f>H17+I17</f>
        <v>37046</v>
      </c>
      <c r="H17" s="47">
        <f>'[1]Числен нас.на нач 2020г'!R19</f>
        <v>16818</v>
      </c>
      <c r="I17" s="47">
        <f>'[1]Числен нас.на нач 2020г'!S19</f>
        <v>20228</v>
      </c>
      <c r="J17" s="56">
        <f>K17+L17</f>
        <v>15311</v>
      </c>
      <c r="K17" s="72">
        <f>'[1]Числен нас.на нач 2020г'!R15</f>
        <v>7843</v>
      </c>
      <c r="L17" s="72">
        <f>'[1]Числен нас.на нач 2020г'!S15</f>
        <v>7468</v>
      </c>
      <c r="M17" s="50">
        <f>N17+O17</f>
        <v>2691</v>
      </c>
      <c r="N17" s="51">
        <f>'[1]Числен нас.на нач 2020г'!R17</f>
        <v>1300</v>
      </c>
      <c r="O17" s="51">
        <f>'[1]Числен нас.на нач 2020г'!S17</f>
        <v>1391</v>
      </c>
      <c r="P17" s="52">
        <f t="shared" si="0"/>
        <v>18002</v>
      </c>
      <c r="Q17" s="51">
        <f>K17+N17</f>
        <v>9143</v>
      </c>
      <c r="R17" s="51">
        <f>L17+O17</f>
        <v>8859</v>
      </c>
      <c r="S17" s="50">
        <f>T17+U17</f>
        <v>46462</v>
      </c>
      <c r="T17" s="51">
        <f t="shared" ref="T17:U17" si="13">D17-Q17</f>
        <v>19070</v>
      </c>
      <c r="U17" s="51">
        <f t="shared" si="13"/>
        <v>27392</v>
      </c>
      <c r="V17" s="52">
        <f>W17+X17</f>
        <v>11302</v>
      </c>
      <c r="W17" s="58">
        <f>'[1]Числен нас.на нач 2020г'!R23</f>
        <v>3157</v>
      </c>
      <c r="X17" s="58">
        <f>'[1]Числен нас.на нач 2020г'!S23</f>
        <v>8145</v>
      </c>
      <c r="Y17" s="52">
        <f>Z17+AA17</f>
        <v>40773</v>
      </c>
      <c r="Z17" s="73">
        <v>17385</v>
      </c>
      <c r="AA17" s="73">
        <v>23388</v>
      </c>
      <c r="AB17" s="52">
        <f>AC17+AD17</f>
        <v>35160</v>
      </c>
      <c r="AC17" s="20">
        <v>15913</v>
      </c>
      <c r="AD17" s="21">
        <v>19247</v>
      </c>
      <c r="AE17" s="52">
        <f>AF17+AG17</f>
        <v>2033</v>
      </c>
      <c r="AF17" s="20">
        <v>447</v>
      </c>
      <c r="AG17" s="20">
        <v>1586</v>
      </c>
    </row>
    <row r="18" spans="1:33" s="6" customFormat="1" ht="31.15" customHeight="1" thickBot="1" x14ac:dyDescent="0.3">
      <c r="A18" s="74" t="s">
        <v>33</v>
      </c>
      <c r="B18" s="75" t="s">
        <v>36</v>
      </c>
      <c r="C18" s="76">
        <f t="shared" ref="C18:P18" si="14">SUM(C16:C17)</f>
        <v>220181</v>
      </c>
      <c r="D18" s="77">
        <f t="shared" si="14"/>
        <v>104566</v>
      </c>
      <c r="E18" s="77">
        <f t="shared" si="14"/>
        <v>115615</v>
      </c>
      <c r="F18" s="76">
        <f t="shared" si="14"/>
        <v>46496</v>
      </c>
      <c r="G18" s="76">
        <f t="shared" si="14"/>
        <v>116256</v>
      </c>
      <c r="H18" s="77">
        <f t="shared" si="14"/>
        <v>59582</v>
      </c>
      <c r="I18" s="77">
        <f t="shared" si="14"/>
        <v>56674</v>
      </c>
      <c r="J18" s="76">
        <f t="shared" si="14"/>
        <v>57994</v>
      </c>
      <c r="K18" s="77">
        <f t="shared" si="14"/>
        <v>29786</v>
      </c>
      <c r="L18" s="77">
        <f t="shared" si="14"/>
        <v>28208</v>
      </c>
      <c r="M18" s="78">
        <f t="shared" si="14"/>
        <v>9466</v>
      </c>
      <c r="N18" s="79">
        <f t="shared" si="14"/>
        <v>4780</v>
      </c>
      <c r="O18" s="79">
        <f t="shared" si="14"/>
        <v>4686</v>
      </c>
      <c r="P18" s="78">
        <f t="shared" si="14"/>
        <v>67460</v>
      </c>
      <c r="Q18" s="79">
        <f t="shared" ref="Q18:R18" si="15">K18+N18</f>
        <v>34566</v>
      </c>
      <c r="R18" s="78">
        <f t="shared" si="15"/>
        <v>32894</v>
      </c>
      <c r="S18" s="78">
        <f>SUM(S16:S17)</f>
        <v>152721</v>
      </c>
      <c r="T18" s="79">
        <f>SUM(T16:T17)</f>
        <v>70000</v>
      </c>
      <c r="U18" s="79">
        <f>SUM(U16:U17)</f>
        <v>82721</v>
      </c>
      <c r="V18" s="80">
        <f t="shared" ref="V18:AG18" si="16">V16+V17</f>
        <v>42632</v>
      </c>
      <c r="W18" s="80">
        <f t="shared" si="16"/>
        <v>13508</v>
      </c>
      <c r="X18" s="80">
        <f t="shared" si="16"/>
        <v>29124</v>
      </c>
      <c r="Y18" s="80">
        <f t="shared" si="16"/>
        <v>133506</v>
      </c>
      <c r="Z18" s="80">
        <f t="shared" si="16"/>
        <v>63489</v>
      </c>
      <c r="AA18" s="81">
        <f t="shared" si="16"/>
        <v>70017</v>
      </c>
      <c r="AB18" s="80">
        <f t="shared" si="16"/>
        <v>110089</v>
      </c>
      <c r="AC18" s="81">
        <f t="shared" si="16"/>
        <v>56493</v>
      </c>
      <c r="AD18" s="81">
        <f t="shared" si="16"/>
        <v>53596</v>
      </c>
      <c r="AE18" s="80">
        <f t="shared" si="16"/>
        <v>6596</v>
      </c>
      <c r="AF18" s="81">
        <f t="shared" si="16"/>
        <v>1687</v>
      </c>
      <c r="AG18" s="81">
        <f t="shared" si="16"/>
        <v>4909</v>
      </c>
    </row>
    <row r="19" spans="1:33" s="6" customFormat="1" ht="15.75" thickBot="1" x14ac:dyDescent="0.3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3"/>
      <c r="AC19" s="84"/>
      <c r="AD19" s="84"/>
      <c r="AE19" s="84"/>
      <c r="AF19" s="84"/>
      <c r="AG19" s="84"/>
    </row>
    <row r="20" spans="1:33" s="6" customFormat="1" ht="32.450000000000003" customHeight="1" thickBot="1" x14ac:dyDescent="0.3">
      <c r="A20" s="82"/>
      <c r="B20" s="231" t="s">
        <v>37</v>
      </c>
      <c r="C20" s="232"/>
      <c r="D20" s="233"/>
      <c r="E20" s="85"/>
      <c r="F20" s="86"/>
      <c r="G20" s="234" t="s">
        <v>38</v>
      </c>
      <c r="H20" s="235"/>
      <c r="I20" s="235"/>
      <c r="J20" s="235"/>
      <c r="K20" s="235"/>
      <c r="L20" s="235"/>
      <c r="M20" s="235"/>
      <c r="N20" s="235"/>
      <c r="O20" s="236"/>
      <c r="Q20" s="82"/>
      <c r="R20" s="224" t="s">
        <v>39</v>
      </c>
      <c r="S20" s="237"/>
      <c r="T20" s="237"/>
      <c r="U20" s="237"/>
      <c r="V20" s="237"/>
      <c r="W20" s="237"/>
      <c r="X20" s="237"/>
      <c r="Y20" s="237"/>
      <c r="Z20" s="237"/>
      <c r="AA20" s="238"/>
      <c r="AB20" s="239"/>
      <c r="AC20" s="84"/>
      <c r="AD20" s="84"/>
      <c r="AE20" s="84"/>
      <c r="AF20" s="84"/>
      <c r="AG20" s="84"/>
    </row>
    <row r="21" spans="1:33" s="6" customFormat="1" ht="18.75" x14ac:dyDescent="0.3">
      <c r="A21" s="82"/>
      <c r="B21" s="87" t="s">
        <v>40</v>
      </c>
      <c r="C21" s="88"/>
      <c r="D21" s="89">
        <f>G18/C18</f>
        <v>0.52800196202215455</v>
      </c>
      <c r="F21" s="86"/>
      <c r="G21" s="90" t="s">
        <v>41</v>
      </c>
      <c r="H21" s="91"/>
      <c r="I21" s="218" t="s">
        <v>42</v>
      </c>
      <c r="J21" s="219"/>
      <c r="K21" s="92">
        <f>$G17/$C17</f>
        <v>0.57467733929014642</v>
      </c>
      <c r="L21" s="93" t="s">
        <v>43</v>
      </c>
      <c r="M21" s="94">
        <f>$G16/$C16</f>
        <v>0.50867920650924436</v>
      </c>
      <c r="N21" s="93" t="s">
        <v>44</v>
      </c>
      <c r="O21" s="94">
        <f>$G18/$C18</f>
        <v>0.52800196202215455</v>
      </c>
      <c r="Q21" s="82"/>
      <c r="R21" s="95" t="s">
        <v>45</v>
      </c>
      <c r="S21" s="96"/>
      <c r="T21" s="96"/>
      <c r="U21" s="97"/>
      <c r="V21" s="97"/>
      <c r="W21" s="98" t="s">
        <v>42</v>
      </c>
      <c r="X21" s="99">
        <f>V17/C17</f>
        <v>0.17532266070985356</v>
      </c>
      <c r="Y21" s="100" t="s">
        <v>43</v>
      </c>
      <c r="Z21" s="99">
        <f>V16/C16</f>
        <v>0.20119832773557159</v>
      </c>
      <c r="AA21" s="101" t="s">
        <v>44</v>
      </c>
      <c r="AB21" s="102">
        <f>V18/C18</f>
        <v>0.19362251965428443</v>
      </c>
      <c r="AC21" s="84"/>
      <c r="AD21" s="84"/>
      <c r="AE21" s="84"/>
      <c r="AF21" s="84"/>
      <c r="AG21" s="84"/>
    </row>
    <row r="22" spans="1:33" s="6" customFormat="1" ht="28.15" customHeight="1" x14ac:dyDescent="0.25">
      <c r="A22" s="82"/>
      <c r="B22" s="103" t="s">
        <v>46</v>
      </c>
      <c r="C22" s="104"/>
      <c r="D22" s="105">
        <f>V18/C18</f>
        <v>0.19362251965428443</v>
      </c>
      <c r="F22" s="86"/>
      <c r="G22" s="216" t="s">
        <v>47</v>
      </c>
      <c r="H22" s="217"/>
      <c r="I22" s="218" t="s">
        <v>42</v>
      </c>
      <c r="J22" s="219"/>
      <c r="K22" s="92">
        <f>$H17/$D17</f>
        <v>0.59610817708148722</v>
      </c>
      <c r="L22" s="93" t="s">
        <v>43</v>
      </c>
      <c r="M22" s="94">
        <f>$H16/$D16</f>
        <v>0.56008277343391877</v>
      </c>
      <c r="N22" s="93" t="s">
        <v>44</v>
      </c>
      <c r="O22" s="94">
        <f>$H18/$D18</f>
        <v>0.56980280397069794</v>
      </c>
      <c r="Q22" s="82"/>
      <c r="R22" s="106" t="s">
        <v>48</v>
      </c>
      <c r="S22" s="91"/>
      <c r="T22" s="91"/>
      <c r="U22" s="107"/>
      <c r="V22" s="107"/>
      <c r="W22" s="108" t="s">
        <v>42</v>
      </c>
      <c r="X22" s="109">
        <f>W17/D17</f>
        <v>0.11189877007053486</v>
      </c>
      <c r="Y22" s="93" t="s">
        <v>43</v>
      </c>
      <c r="Z22" s="109">
        <f>W16/D16</f>
        <v>0.13556769216664702</v>
      </c>
      <c r="AA22" s="93" t="s">
        <v>44</v>
      </c>
      <c r="AB22" s="110">
        <f>W18/D18</f>
        <v>0.12918156953503052</v>
      </c>
      <c r="AC22" s="84"/>
      <c r="AD22" s="84"/>
      <c r="AE22" s="84"/>
      <c r="AF22" s="84"/>
      <c r="AG22" s="84"/>
    </row>
    <row r="23" spans="1:33" s="6" customFormat="1" ht="27" customHeight="1" thickBot="1" x14ac:dyDescent="0.35">
      <c r="A23" s="82"/>
      <c r="B23" s="111" t="s">
        <v>49</v>
      </c>
      <c r="C23" s="112"/>
      <c r="D23" s="105">
        <f>P18/C18</f>
        <v>0.30638429292264091</v>
      </c>
      <c r="F23" s="86"/>
      <c r="G23" s="216" t="s">
        <v>50</v>
      </c>
      <c r="H23" s="217"/>
      <c r="I23" s="218" t="s">
        <v>42</v>
      </c>
      <c r="J23" s="219"/>
      <c r="K23" s="92">
        <f>$I17/$E17</f>
        <v>0.5579984000441367</v>
      </c>
      <c r="L23" s="93" t="s">
        <v>43</v>
      </c>
      <c r="M23" s="94">
        <f>$I16/$E16</f>
        <v>0.45922584547149842</v>
      </c>
      <c r="N23" s="93" t="s">
        <v>44</v>
      </c>
      <c r="O23" s="94">
        <f>$I18/$E18</f>
        <v>0.49019590883535874</v>
      </c>
      <c r="Q23" s="82"/>
      <c r="R23" s="113" t="s">
        <v>51</v>
      </c>
      <c r="S23" s="114"/>
      <c r="T23" s="114"/>
      <c r="U23" s="115"/>
      <c r="V23" s="115"/>
      <c r="W23" s="116" t="s">
        <v>42</v>
      </c>
      <c r="X23" s="117">
        <f>X17/E17</f>
        <v>0.22468345700808254</v>
      </c>
      <c r="Y23" s="118" t="s">
        <v>43</v>
      </c>
      <c r="Z23" s="117">
        <f>X16/E16</f>
        <v>0.26433899501033215</v>
      </c>
      <c r="AA23" s="118" t="s">
        <v>44</v>
      </c>
      <c r="AB23" s="119">
        <f>X18/E18</f>
        <v>0.25190502962418371</v>
      </c>
      <c r="AC23" s="84"/>
      <c r="AD23" s="84"/>
      <c r="AE23" s="84"/>
      <c r="AF23" s="84"/>
      <c r="AG23" s="84"/>
    </row>
    <row r="24" spans="1:33" s="6" customFormat="1" ht="15.75" thickBot="1" x14ac:dyDescent="0.3">
      <c r="A24" s="82"/>
      <c r="B24" s="220" t="s">
        <v>52</v>
      </c>
      <c r="C24" s="221"/>
      <c r="D24" s="120">
        <f>J18/P18</f>
        <v>0.85967981025793061</v>
      </c>
      <c r="F24" s="86"/>
      <c r="Q24" s="82"/>
      <c r="Z24" s="86"/>
      <c r="AA24" s="82"/>
      <c r="AB24" s="83"/>
      <c r="AC24" s="84"/>
      <c r="AD24" s="84"/>
      <c r="AE24" s="84"/>
      <c r="AF24" s="84"/>
      <c r="AG24" s="84"/>
    </row>
    <row r="25" spans="1:33" s="6" customFormat="1" ht="15.75" thickBot="1" x14ac:dyDescent="0.3">
      <c r="A25" s="83"/>
      <c r="B25" s="222" t="s">
        <v>53</v>
      </c>
      <c r="C25" s="223"/>
      <c r="D25" s="121">
        <f>M18/P18</f>
        <v>0.14032018974206936</v>
      </c>
      <c r="E25" s="84"/>
      <c r="F25" s="122"/>
      <c r="G25" s="224" t="s">
        <v>54</v>
      </c>
      <c r="H25" s="225"/>
      <c r="I25" s="226"/>
      <c r="J25" s="123" t="s">
        <v>55</v>
      </c>
      <c r="K25" s="124" t="s">
        <v>56</v>
      </c>
      <c r="L25" s="125">
        <f>D18/C18</f>
        <v>0.4749092791839441</v>
      </c>
      <c r="M25" s="126" t="s">
        <v>57</v>
      </c>
      <c r="N25" s="127">
        <f>E18/C18</f>
        <v>0.5250907208160559</v>
      </c>
      <c r="O25" s="84"/>
      <c r="P25" s="84"/>
      <c r="Q25" s="83"/>
      <c r="R25" s="227" t="s">
        <v>58</v>
      </c>
      <c r="S25" s="228"/>
      <c r="T25" s="228"/>
      <c r="U25" s="229"/>
      <c r="V25" s="230"/>
      <c r="W25" s="128" t="s">
        <v>56</v>
      </c>
      <c r="X25" s="129">
        <f>W18/V18</f>
        <v>0.31685119159316943</v>
      </c>
      <c r="Y25" s="130" t="s">
        <v>57</v>
      </c>
      <c r="Z25" s="131">
        <f>X18/V18</f>
        <v>0.68314880840683057</v>
      </c>
      <c r="AA25" s="83"/>
      <c r="AB25" s="83"/>
      <c r="AC25" s="84"/>
      <c r="AD25" s="84"/>
      <c r="AE25" s="84"/>
      <c r="AF25" s="84"/>
      <c r="AG25" s="84"/>
    </row>
    <row r="26" spans="1:33" s="6" customFormat="1" ht="15" x14ac:dyDescent="0.25">
      <c r="A26" s="82"/>
      <c r="B26" s="132" t="s">
        <v>59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3"/>
      <c r="AC26" s="84"/>
      <c r="AD26" s="84"/>
      <c r="AE26" s="84"/>
      <c r="AF26" s="84"/>
      <c r="AG26" s="84"/>
    </row>
    <row r="27" spans="1:33" s="6" customFormat="1" ht="15" x14ac:dyDescent="0.25">
      <c r="AC27" s="84"/>
      <c r="AD27" s="84"/>
      <c r="AE27" s="84"/>
      <c r="AF27" s="84"/>
      <c r="AG27" s="84"/>
    </row>
    <row r="28" spans="1:33" s="6" customFormat="1" ht="15" x14ac:dyDescent="0.25">
      <c r="AC28" s="84"/>
      <c r="AD28" s="84"/>
      <c r="AE28" s="84"/>
      <c r="AF28" s="84"/>
      <c r="AG28" s="84"/>
    </row>
    <row r="29" spans="1:33" s="6" customFormat="1" ht="15" x14ac:dyDescent="0.25">
      <c r="AC29" s="84"/>
      <c r="AD29" s="84"/>
      <c r="AE29" s="84"/>
      <c r="AF29" s="84"/>
      <c r="AG29" s="84"/>
    </row>
  </sheetData>
  <mergeCells count="28">
    <mergeCell ref="AE4:AG4"/>
    <mergeCell ref="A1:U1"/>
    <mergeCell ref="A2:U2"/>
    <mergeCell ref="A4:A5"/>
    <mergeCell ref="B4:B5"/>
    <mergeCell ref="C4:C5"/>
    <mergeCell ref="D4:D5"/>
    <mergeCell ref="E4:F4"/>
    <mergeCell ref="G4:I4"/>
    <mergeCell ref="J4:L4"/>
    <mergeCell ref="M4:O4"/>
    <mergeCell ref="P4:R4"/>
    <mergeCell ref="S4:U4"/>
    <mergeCell ref="V4:X4"/>
    <mergeCell ref="Y4:AA4"/>
    <mergeCell ref="AB4:AD4"/>
    <mergeCell ref="R25:V25"/>
    <mergeCell ref="B20:D20"/>
    <mergeCell ref="G20:O20"/>
    <mergeCell ref="R20:AB20"/>
    <mergeCell ref="I21:J21"/>
    <mergeCell ref="G22:H22"/>
    <mergeCell ref="I22:J22"/>
    <mergeCell ref="G23:H23"/>
    <mergeCell ref="I23:J23"/>
    <mergeCell ref="B24:C24"/>
    <mergeCell ref="B25:C25"/>
    <mergeCell ref="G25:I25"/>
  </mergeCells>
  <pageMargins left="0.39370078740157483" right="0" top="0" bottom="0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zoomScale="91" zoomScaleNormal="91" workbookViewId="0">
      <selection activeCell="A11" sqref="A11"/>
    </sheetView>
  </sheetViews>
  <sheetFormatPr defaultColWidth="8.69921875" defaultRowHeight="12.75" x14ac:dyDescent="0.2"/>
  <cols>
    <col min="1" max="1" width="15.19921875" style="82" customWidth="1"/>
    <col min="2" max="4" width="5.69921875" style="83" customWidth="1"/>
    <col min="5" max="5" width="14.8984375" style="213" customWidth="1"/>
    <col min="6" max="8" width="6.3984375" style="83" customWidth="1"/>
    <col min="9" max="9" width="15.5" style="213" customWidth="1"/>
    <col min="10" max="12" width="5.09765625" style="83" customWidth="1"/>
    <col min="13" max="13" width="11.8984375" style="82" customWidth="1"/>
    <col min="14" max="16384" width="8.69921875" style="193"/>
  </cols>
  <sheetData>
    <row r="1" spans="1:13" s="137" customFormat="1" ht="31.15" customHeight="1" x14ac:dyDescent="0.2">
      <c r="A1" s="133" t="s">
        <v>35</v>
      </c>
      <c r="B1" s="134"/>
      <c r="C1" s="134"/>
      <c r="D1" s="134"/>
      <c r="E1" s="135" t="s">
        <v>60</v>
      </c>
      <c r="F1" s="134"/>
      <c r="G1" s="134"/>
      <c r="H1" s="134"/>
      <c r="I1" s="135" t="s">
        <v>61</v>
      </c>
      <c r="J1" s="134"/>
      <c r="K1" s="134"/>
      <c r="L1" s="134"/>
      <c r="M1" s="136"/>
    </row>
    <row r="2" spans="1:13" s="140" customFormat="1" ht="15" x14ac:dyDescent="0.25">
      <c r="A2" s="138" t="s">
        <v>62</v>
      </c>
      <c r="B2" s="134"/>
      <c r="C2" s="134"/>
      <c r="D2" s="134"/>
      <c r="E2" s="135" t="s">
        <v>62</v>
      </c>
      <c r="F2" s="134"/>
      <c r="G2" s="134"/>
      <c r="H2" s="134"/>
      <c r="I2" s="135" t="s">
        <v>62</v>
      </c>
      <c r="J2" s="134"/>
      <c r="K2" s="134"/>
      <c r="L2" s="134"/>
      <c r="M2" s="139"/>
    </row>
    <row r="3" spans="1:13" s="145" customFormat="1" ht="20.45" customHeight="1" x14ac:dyDescent="0.25">
      <c r="A3" s="141"/>
      <c r="B3" s="142" t="s">
        <v>63</v>
      </c>
      <c r="C3" s="142" t="s">
        <v>56</v>
      </c>
      <c r="D3" s="142" t="s">
        <v>57</v>
      </c>
      <c r="E3" s="143"/>
      <c r="F3" s="142" t="s">
        <v>63</v>
      </c>
      <c r="G3" s="142" t="s">
        <v>56</v>
      </c>
      <c r="H3" s="142" t="s">
        <v>57</v>
      </c>
      <c r="I3" s="143"/>
      <c r="J3" s="142" t="s">
        <v>63</v>
      </c>
      <c r="K3" s="142" t="s">
        <v>56</v>
      </c>
      <c r="L3" s="142" t="s">
        <v>57</v>
      </c>
      <c r="M3" s="144"/>
    </row>
    <row r="4" spans="1:13" s="1" customFormat="1" ht="20.45" customHeight="1" x14ac:dyDescent="0.2">
      <c r="A4" s="146" t="s">
        <v>64</v>
      </c>
      <c r="B4" s="19">
        <v>821</v>
      </c>
      <c r="C4" s="19">
        <v>399</v>
      </c>
      <c r="D4" s="19">
        <v>422</v>
      </c>
      <c r="E4" s="147" t="s">
        <v>64</v>
      </c>
      <c r="F4" s="148">
        <v>315</v>
      </c>
      <c r="G4" s="148">
        <v>143</v>
      </c>
      <c r="H4" s="148">
        <v>172</v>
      </c>
      <c r="I4" s="147" t="s">
        <v>64</v>
      </c>
      <c r="J4" s="148">
        <v>103</v>
      </c>
      <c r="K4" s="148">
        <v>49</v>
      </c>
      <c r="L4" s="148">
        <v>54</v>
      </c>
      <c r="M4" s="149"/>
    </row>
    <row r="5" spans="1:13" s="1" customFormat="1" ht="20.45" customHeight="1" x14ac:dyDescent="0.2">
      <c r="A5" s="146" t="s">
        <v>65</v>
      </c>
      <c r="B5" s="19">
        <v>4957</v>
      </c>
      <c r="C5" s="19">
        <v>2554</v>
      </c>
      <c r="D5" s="19">
        <v>2403</v>
      </c>
      <c r="E5" s="147" t="s">
        <v>65</v>
      </c>
      <c r="F5" s="148">
        <v>2237</v>
      </c>
      <c r="G5" s="148">
        <v>1150</v>
      </c>
      <c r="H5" s="148">
        <v>1087</v>
      </c>
      <c r="I5" s="147" t="s">
        <v>65</v>
      </c>
      <c r="J5" s="148">
        <v>564</v>
      </c>
      <c r="K5" s="148">
        <v>283</v>
      </c>
      <c r="L5" s="148">
        <v>281</v>
      </c>
      <c r="M5" s="149"/>
    </row>
    <row r="6" spans="1:13" s="1" customFormat="1" ht="20.45" customHeight="1" x14ac:dyDescent="0.2">
      <c r="A6" s="146" t="s">
        <v>66</v>
      </c>
      <c r="B6" s="19">
        <v>5842</v>
      </c>
      <c r="C6" s="19">
        <v>3019</v>
      </c>
      <c r="D6" s="19">
        <v>2823</v>
      </c>
      <c r="E6" s="147" t="s">
        <v>66</v>
      </c>
      <c r="F6" s="148">
        <v>2688</v>
      </c>
      <c r="G6" s="148">
        <v>1362</v>
      </c>
      <c r="H6" s="148">
        <v>1326</v>
      </c>
      <c r="I6" s="147" t="s">
        <v>66</v>
      </c>
      <c r="J6" s="148">
        <v>747</v>
      </c>
      <c r="K6" s="148">
        <v>409</v>
      </c>
      <c r="L6" s="148">
        <v>338</v>
      </c>
      <c r="M6" s="149"/>
    </row>
    <row r="7" spans="1:13" s="1" customFormat="1" ht="20.45" customHeight="1" x14ac:dyDescent="0.2">
      <c r="A7" s="146" t="s">
        <v>67</v>
      </c>
      <c r="B7" s="19">
        <v>1229</v>
      </c>
      <c r="C7" s="19">
        <v>628</v>
      </c>
      <c r="D7" s="19">
        <v>601</v>
      </c>
      <c r="E7" s="147" t="s">
        <v>67</v>
      </c>
      <c r="F7" s="148">
        <v>550</v>
      </c>
      <c r="G7" s="148">
        <v>268</v>
      </c>
      <c r="H7" s="148">
        <v>282</v>
      </c>
      <c r="I7" s="147" t="s">
        <v>67</v>
      </c>
      <c r="J7" s="148">
        <v>159</v>
      </c>
      <c r="K7" s="148">
        <v>84</v>
      </c>
      <c r="L7" s="148">
        <v>75</v>
      </c>
      <c r="M7" s="149"/>
    </row>
    <row r="8" spans="1:13" s="1" customFormat="1" ht="20.45" customHeight="1" x14ac:dyDescent="0.2">
      <c r="A8" s="146" t="s">
        <v>68</v>
      </c>
      <c r="B8" s="19">
        <v>4512</v>
      </c>
      <c r="C8" s="19">
        <v>2270</v>
      </c>
      <c r="D8" s="19">
        <v>2242</v>
      </c>
      <c r="E8" s="147" t="s">
        <v>68</v>
      </c>
      <c r="F8" s="148">
        <v>2585</v>
      </c>
      <c r="G8" s="148">
        <v>1283</v>
      </c>
      <c r="H8" s="148">
        <v>1302</v>
      </c>
      <c r="I8" s="147" t="s">
        <v>68</v>
      </c>
      <c r="J8" s="148">
        <v>664</v>
      </c>
      <c r="K8" s="148">
        <v>328</v>
      </c>
      <c r="L8" s="148">
        <v>336</v>
      </c>
      <c r="M8" s="149"/>
    </row>
    <row r="9" spans="1:13" s="1" customFormat="1" ht="20.45" customHeight="1" x14ac:dyDescent="0.2">
      <c r="A9" s="146" t="s">
        <v>69</v>
      </c>
      <c r="B9" s="19">
        <v>15311</v>
      </c>
      <c r="C9" s="19">
        <v>7843</v>
      </c>
      <c r="D9" s="19">
        <v>7468</v>
      </c>
      <c r="E9" s="147" t="s">
        <v>69</v>
      </c>
      <c r="F9" s="148">
        <v>7510</v>
      </c>
      <c r="G9" s="148">
        <v>3795</v>
      </c>
      <c r="H9" s="148">
        <v>3715</v>
      </c>
      <c r="I9" s="147" t="s">
        <v>69</v>
      </c>
      <c r="J9" s="148">
        <v>1975</v>
      </c>
      <c r="K9" s="148">
        <v>1020</v>
      </c>
      <c r="L9" s="148">
        <v>955</v>
      </c>
      <c r="M9" s="149"/>
    </row>
    <row r="10" spans="1:13" s="155" customFormat="1" ht="27" customHeight="1" x14ac:dyDescent="0.2">
      <c r="A10" s="150" t="s">
        <v>70</v>
      </c>
      <c r="B10" s="151">
        <v>16116</v>
      </c>
      <c r="C10" s="151">
        <v>8238</v>
      </c>
      <c r="D10" s="151">
        <v>7878</v>
      </c>
      <c r="E10" s="152" t="s">
        <v>70</v>
      </c>
      <c r="F10" s="153">
        <v>8006</v>
      </c>
      <c r="G10" s="153">
        <v>4060</v>
      </c>
      <c r="H10" s="153">
        <v>3946</v>
      </c>
      <c r="I10" s="152" t="s">
        <v>70</v>
      </c>
      <c r="J10" s="153">
        <v>2090</v>
      </c>
      <c r="K10" s="153">
        <v>1081</v>
      </c>
      <c r="L10" s="153">
        <v>1009</v>
      </c>
      <c r="M10" s="154"/>
    </row>
    <row r="11" spans="1:13" s="1" customFormat="1" ht="27" customHeight="1" x14ac:dyDescent="0.2">
      <c r="A11" s="146" t="s">
        <v>53</v>
      </c>
      <c r="B11" s="19">
        <v>2691</v>
      </c>
      <c r="C11" s="19">
        <v>1300</v>
      </c>
      <c r="D11" s="19">
        <v>1391</v>
      </c>
      <c r="E11" s="147" t="s">
        <v>53</v>
      </c>
      <c r="F11" s="148">
        <v>1285</v>
      </c>
      <c r="G11" s="148">
        <v>662</v>
      </c>
      <c r="H11" s="148">
        <v>623</v>
      </c>
      <c r="I11" s="147" t="s">
        <v>53</v>
      </c>
      <c r="J11" s="148">
        <v>341</v>
      </c>
      <c r="K11" s="148">
        <v>188</v>
      </c>
      <c r="L11" s="148">
        <v>153</v>
      </c>
      <c r="M11" s="149"/>
    </row>
    <row r="12" spans="1:13" s="1" customFormat="1" ht="20.45" customHeight="1" x14ac:dyDescent="0.2">
      <c r="A12" s="146" t="s">
        <v>71</v>
      </c>
      <c r="B12" s="19">
        <v>1886</v>
      </c>
      <c r="C12" s="19">
        <v>905</v>
      </c>
      <c r="D12" s="19">
        <v>981</v>
      </c>
      <c r="E12" s="147" t="s">
        <v>71</v>
      </c>
      <c r="F12" s="148">
        <v>789</v>
      </c>
      <c r="G12" s="148">
        <v>397</v>
      </c>
      <c r="H12" s="148">
        <v>392</v>
      </c>
      <c r="I12" s="147" t="s">
        <v>71</v>
      </c>
      <c r="J12" s="148">
        <v>226</v>
      </c>
      <c r="K12" s="148">
        <v>127</v>
      </c>
      <c r="L12" s="148">
        <v>99</v>
      </c>
      <c r="M12" s="149"/>
    </row>
    <row r="13" spans="1:13" s="1" customFormat="1" ht="20.45" customHeight="1" x14ac:dyDescent="0.2">
      <c r="A13" s="146" t="s">
        <v>72</v>
      </c>
      <c r="B13" s="19">
        <v>18002</v>
      </c>
      <c r="C13" s="19">
        <v>9143</v>
      </c>
      <c r="D13" s="19">
        <v>8859</v>
      </c>
      <c r="E13" s="147" t="s">
        <v>72</v>
      </c>
      <c r="F13" s="148">
        <v>8795</v>
      </c>
      <c r="G13" s="148">
        <v>4457</v>
      </c>
      <c r="H13" s="148">
        <v>4338</v>
      </c>
      <c r="I13" s="147" t="s">
        <v>72</v>
      </c>
      <c r="J13" s="148">
        <v>2316</v>
      </c>
      <c r="K13" s="148">
        <v>1208</v>
      </c>
      <c r="L13" s="148">
        <v>1108</v>
      </c>
      <c r="M13" s="149"/>
    </row>
    <row r="14" spans="1:13" s="1" customFormat="1" ht="20.45" customHeight="1" x14ac:dyDescent="0.2">
      <c r="A14" s="146" t="s">
        <v>73</v>
      </c>
      <c r="B14" s="19">
        <v>15497</v>
      </c>
      <c r="C14" s="19">
        <v>6887</v>
      </c>
      <c r="D14" s="19">
        <v>8610</v>
      </c>
      <c r="E14" s="147" t="s">
        <v>73</v>
      </c>
      <c r="F14" s="148">
        <v>5175</v>
      </c>
      <c r="G14" s="148">
        <v>2757</v>
      </c>
      <c r="H14" s="148">
        <v>2418</v>
      </c>
      <c r="I14" s="147" t="s">
        <v>73</v>
      </c>
      <c r="J14" s="148">
        <v>1281</v>
      </c>
      <c r="K14" s="148">
        <v>704</v>
      </c>
      <c r="L14" s="148">
        <v>577</v>
      </c>
      <c r="M14" s="149"/>
    </row>
    <row r="15" spans="1:13" s="1" customFormat="1" ht="20.45" customHeight="1" x14ac:dyDescent="0.2">
      <c r="A15" s="146" t="s">
        <v>74</v>
      </c>
      <c r="B15" s="19">
        <v>37046</v>
      </c>
      <c r="C15" s="19">
        <v>16818</v>
      </c>
      <c r="D15" s="19">
        <v>20228</v>
      </c>
      <c r="E15" s="147" t="s">
        <v>74</v>
      </c>
      <c r="F15" s="148">
        <v>18653</v>
      </c>
      <c r="G15" s="148">
        <v>10533</v>
      </c>
      <c r="H15" s="148">
        <v>8120</v>
      </c>
      <c r="I15" s="147" t="s">
        <v>74</v>
      </c>
      <c r="J15" s="148">
        <v>4143</v>
      </c>
      <c r="K15" s="148">
        <v>2273</v>
      </c>
      <c r="L15" s="148">
        <v>1870</v>
      </c>
      <c r="M15" s="149"/>
    </row>
    <row r="16" spans="1:13" s="1" customFormat="1" ht="20.45" customHeight="1" x14ac:dyDescent="0.2">
      <c r="A16" s="156" t="s">
        <v>75</v>
      </c>
      <c r="B16" s="157">
        <v>35160</v>
      </c>
      <c r="C16" s="157">
        <v>15913</v>
      </c>
      <c r="D16" s="157">
        <v>19247</v>
      </c>
      <c r="E16" s="158" t="s">
        <v>75</v>
      </c>
      <c r="F16" s="159">
        <v>17864</v>
      </c>
      <c r="G16" s="159">
        <v>10136</v>
      </c>
      <c r="H16" s="159">
        <v>7728</v>
      </c>
      <c r="I16" s="158" t="s">
        <v>75</v>
      </c>
      <c r="J16" s="159">
        <v>3917</v>
      </c>
      <c r="K16" s="159">
        <v>2146</v>
      </c>
      <c r="L16" s="159">
        <v>1771</v>
      </c>
      <c r="M16" s="149"/>
    </row>
    <row r="17" spans="1:13" s="1" customFormat="1" ht="20.45" customHeight="1" x14ac:dyDescent="0.2">
      <c r="A17" s="146" t="s">
        <v>76</v>
      </c>
      <c r="B17" s="19">
        <v>17553</v>
      </c>
      <c r="C17" s="19"/>
      <c r="D17" s="19">
        <v>17553</v>
      </c>
      <c r="E17" s="147" t="s">
        <v>76</v>
      </c>
      <c r="F17" s="148">
        <v>6542</v>
      </c>
      <c r="G17" s="148"/>
      <c r="H17" s="148">
        <v>6542</v>
      </c>
      <c r="I17" s="147" t="s">
        <v>76</v>
      </c>
      <c r="J17" s="148">
        <v>1443</v>
      </c>
      <c r="K17" s="148"/>
      <c r="L17" s="148">
        <v>1443</v>
      </c>
      <c r="M17" s="149"/>
    </row>
    <row r="18" spans="1:13" s="1" customFormat="1" ht="20.45" customHeight="1" x14ac:dyDescent="0.2">
      <c r="A18" s="146" t="s">
        <v>77</v>
      </c>
      <c r="B18" s="19">
        <v>48348</v>
      </c>
      <c r="C18" s="19">
        <v>19975</v>
      </c>
      <c r="D18" s="19">
        <v>28373</v>
      </c>
      <c r="E18" s="147" t="s">
        <v>77</v>
      </c>
      <c r="F18" s="148">
        <v>26564</v>
      </c>
      <c r="G18" s="148">
        <v>13191</v>
      </c>
      <c r="H18" s="148">
        <v>13373</v>
      </c>
      <c r="I18" s="147" t="s">
        <v>77</v>
      </c>
      <c r="J18" s="148">
        <v>5974</v>
      </c>
      <c r="K18" s="148">
        <v>2949</v>
      </c>
      <c r="L18" s="148">
        <v>3025</v>
      </c>
      <c r="M18" s="149"/>
    </row>
    <row r="19" spans="1:13" s="1" customFormat="1" ht="20.45" customHeight="1" x14ac:dyDescent="0.2">
      <c r="A19" s="160" t="s">
        <v>78</v>
      </c>
      <c r="B19" s="161">
        <v>46462</v>
      </c>
      <c r="C19" s="161">
        <v>19070</v>
      </c>
      <c r="D19" s="161">
        <v>27392</v>
      </c>
      <c r="E19" s="162" t="s">
        <v>78</v>
      </c>
      <c r="F19" s="163">
        <v>25775</v>
      </c>
      <c r="G19" s="163">
        <v>12794</v>
      </c>
      <c r="H19" s="163">
        <v>12981</v>
      </c>
      <c r="I19" s="162" t="s">
        <v>78</v>
      </c>
      <c r="J19" s="163">
        <v>5748</v>
      </c>
      <c r="K19" s="163">
        <v>2822</v>
      </c>
      <c r="L19" s="163">
        <v>2926</v>
      </c>
      <c r="M19" s="149"/>
    </row>
    <row r="20" spans="1:13" s="1" customFormat="1" ht="20.45" customHeight="1" x14ac:dyDescent="0.2">
      <c r="A20" s="146" t="s">
        <v>79</v>
      </c>
      <c r="B20" s="19">
        <v>11302</v>
      </c>
      <c r="C20" s="19">
        <v>3157</v>
      </c>
      <c r="D20" s="19">
        <v>8145</v>
      </c>
      <c r="E20" s="147" t="s">
        <v>79</v>
      </c>
      <c r="F20" s="14">
        <f>[2]Майминский!B78+[2]Чойский!B78+[2]Турочакский!B78+[2]Шебалинский!B78+[2]Онгудайский!B78+[2]Улаганский!B78+'[2]Кош-Агачский'!B78+'[2]Усть-Канский'!B78+[2]Чемальский!B78+'[2]Усть-Коксинский'!B78+[2]Чемальский!B78</f>
        <v>11257</v>
      </c>
      <c r="G20" s="148">
        <v>2658</v>
      </c>
      <c r="H20" s="148">
        <v>5253</v>
      </c>
      <c r="I20" s="147" t="s">
        <v>79</v>
      </c>
      <c r="J20" s="148">
        <v>1831</v>
      </c>
      <c r="K20" s="148">
        <v>676</v>
      </c>
      <c r="L20" s="148">
        <v>1155</v>
      </c>
      <c r="M20" s="149"/>
    </row>
    <row r="21" spans="1:13" s="1" customFormat="1" ht="20.45" customHeight="1" x14ac:dyDescent="0.2">
      <c r="A21" s="146" t="s">
        <v>15</v>
      </c>
      <c r="B21" s="19">
        <v>2033</v>
      </c>
      <c r="C21" s="19">
        <v>447</v>
      </c>
      <c r="D21" s="19">
        <v>1586</v>
      </c>
      <c r="E21" s="147" t="s">
        <v>15</v>
      </c>
      <c r="F21" s="148">
        <v>1318</v>
      </c>
      <c r="G21" s="148">
        <v>294</v>
      </c>
      <c r="H21" s="148">
        <v>1024</v>
      </c>
      <c r="I21" s="147" t="s">
        <v>15</v>
      </c>
      <c r="J21" s="148">
        <v>248</v>
      </c>
      <c r="K21" s="148">
        <v>67</v>
      </c>
      <c r="L21" s="148">
        <v>181</v>
      </c>
      <c r="M21" s="149"/>
    </row>
    <row r="22" spans="1:13" s="1" customFormat="1" ht="20.45" customHeight="1" x14ac:dyDescent="0.2">
      <c r="A22" s="164" t="s">
        <v>80</v>
      </c>
      <c r="B22" s="165">
        <f>'[2]г. Горно-Алтайск (2)'!G25</f>
        <v>40773</v>
      </c>
      <c r="C22" s="165">
        <f>'[2]г. Горно-Алтайск (2)'!H25</f>
        <v>17385</v>
      </c>
      <c r="D22" s="165">
        <f>'[2]г. Горно-Алтайск (2)'!I25</f>
        <v>23388</v>
      </c>
      <c r="E22" s="166" t="s">
        <v>80</v>
      </c>
      <c r="F22" s="167">
        <f>[2]Майминский!G25</f>
        <v>21962</v>
      </c>
      <c r="G22" s="167">
        <f>[2]Майминский!H25</f>
        <v>11483</v>
      </c>
      <c r="H22" s="167">
        <f>[2]Майминский!I25</f>
        <v>10479</v>
      </c>
      <c r="I22" s="166" t="s">
        <v>80</v>
      </c>
      <c r="J22" s="168">
        <v>4954</v>
      </c>
      <c r="K22" s="168">
        <v>2501</v>
      </c>
      <c r="L22" s="168">
        <v>2453</v>
      </c>
      <c r="M22" s="149"/>
    </row>
    <row r="23" spans="1:13" s="1" customFormat="1" ht="20.45" customHeight="1" x14ac:dyDescent="0.2">
      <c r="A23" s="146" t="s">
        <v>81</v>
      </c>
      <c r="B23" s="19">
        <v>31328</v>
      </c>
      <c r="C23" s="19">
        <v>13581</v>
      </c>
      <c r="D23" s="19">
        <v>17747</v>
      </c>
      <c r="E23" s="147" t="s">
        <v>81</v>
      </c>
      <c r="F23" s="148">
        <v>14958</v>
      </c>
      <c r="G23" s="148">
        <v>8112</v>
      </c>
      <c r="H23" s="148">
        <v>6846</v>
      </c>
      <c r="I23" s="147" t="s">
        <v>81</v>
      </c>
      <c r="J23" s="148">
        <v>3141</v>
      </c>
      <c r="K23" s="148">
        <v>1629</v>
      </c>
      <c r="L23" s="148">
        <v>1512</v>
      </c>
      <c r="M23" s="149"/>
    </row>
    <row r="24" spans="1:13" s="1" customFormat="1" ht="20.45" customHeight="1" x14ac:dyDescent="0.2">
      <c r="A24" s="146" t="s">
        <v>82</v>
      </c>
      <c r="B24" s="19">
        <v>1351</v>
      </c>
      <c r="C24" s="19">
        <v>269</v>
      </c>
      <c r="D24" s="19">
        <v>1082</v>
      </c>
      <c r="E24" s="147" t="s">
        <v>82</v>
      </c>
      <c r="F24" s="148">
        <v>911</v>
      </c>
      <c r="G24" s="148">
        <v>193</v>
      </c>
      <c r="H24" s="148">
        <v>718</v>
      </c>
      <c r="I24" s="147" t="s">
        <v>82</v>
      </c>
      <c r="J24" s="148">
        <v>154</v>
      </c>
      <c r="K24" s="148">
        <v>35</v>
      </c>
      <c r="L24" s="148">
        <v>119</v>
      </c>
      <c r="M24" s="149"/>
    </row>
    <row r="25" spans="1:13" s="1" customFormat="1" ht="20.45" customHeight="1" x14ac:dyDescent="0.2">
      <c r="A25" s="146" t="s">
        <v>83</v>
      </c>
      <c r="B25" s="169">
        <v>64464</v>
      </c>
      <c r="C25" s="169">
        <v>28213</v>
      </c>
      <c r="D25" s="169">
        <v>36251</v>
      </c>
      <c r="E25" s="147" t="s">
        <v>83</v>
      </c>
      <c r="F25" s="170">
        <v>34570</v>
      </c>
      <c r="G25" s="170">
        <v>17251</v>
      </c>
      <c r="H25" s="170">
        <v>17319</v>
      </c>
      <c r="I25" s="147" t="s">
        <v>83</v>
      </c>
      <c r="J25" s="170">
        <v>8064</v>
      </c>
      <c r="K25" s="170">
        <v>4030</v>
      </c>
      <c r="L25" s="170">
        <v>4034</v>
      </c>
      <c r="M25" s="149"/>
    </row>
    <row r="26" spans="1:13" s="174" customFormat="1" ht="30" customHeight="1" x14ac:dyDescent="0.2">
      <c r="A26" s="171" t="s">
        <v>84</v>
      </c>
      <c r="B26" s="7"/>
      <c r="C26" s="7"/>
      <c r="D26" s="7"/>
      <c r="E26" s="172" t="s">
        <v>85</v>
      </c>
      <c r="F26" s="7"/>
      <c r="G26" s="7"/>
      <c r="H26" s="7"/>
      <c r="I26" s="172" t="s">
        <v>86</v>
      </c>
      <c r="J26" s="7"/>
      <c r="K26" s="7"/>
      <c r="L26" s="7"/>
      <c r="M26" s="173"/>
    </row>
    <row r="27" spans="1:13" s="177" customFormat="1" ht="19.899999999999999" customHeight="1" x14ac:dyDescent="0.2">
      <c r="A27" s="175" t="s">
        <v>62</v>
      </c>
      <c r="B27" s="7"/>
      <c r="C27" s="7"/>
      <c r="D27" s="7"/>
      <c r="E27" s="172" t="s">
        <v>62</v>
      </c>
      <c r="F27" s="7"/>
      <c r="G27" s="7"/>
      <c r="H27" s="7"/>
      <c r="I27" s="172" t="s">
        <v>62</v>
      </c>
      <c r="J27" s="7"/>
      <c r="K27" s="7"/>
      <c r="L27" s="7"/>
      <c r="M27" s="176"/>
    </row>
    <row r="28" spans="1:13" s="145" customFormat="1" ht="16.899999999999999" customHeight="1" x14ac:dyDescent="0.25">
      <c r="A28" s="178"/>
      <c r="B28" s="142" t="s">
        <v>63</v>
      </c>
      <c r="C28" s="142" t="s">
        <v>56</v>
      </c>
      <c r="D28" s="142" t="s">
        <v>57</v>
      </c>
      <c r="E28" s="143"/>
      <c r="F28" s="142" t="s">
        <v>63</v>
      </c>
      <c r="G28" s="142" t="s">
        <v>56</v>
      </c>
      <c r="H28" s="142" t="s">
        <v>57</v>
      </c>
      <c r="I28" s="143"/>
      <c r="J28" s="142" t="s">
        <v>63</v>
      </c>
      <c r="K28" s="142" t="s">
        <v>56</v>
      </c>
      <c r="L28" s="142" t="s">
        <v>57</v>
      </c>
      <c r="M28" s="144"/>
    </row>
    <row r="29" spans="1:13" s="1" customFormat="1" ht="16.899999999999999" customHeight="1" x14ac:dyDescent="0.2">
      <c r="A29" s="179" t="s">
        <v>64</v>
      </c>
      <c r="B29" s="148">
        <v>146</v>
      </c>
      <c r="C29" s="148">
        <v>73</v>
      </c>
      <c r="D29" s="148">
        <v>73</v>
      </c>
      <c r="E29" s="147" t="s">
        <v>64</v>
      </c>
      <c r="F29" s="148">
        <v>183</v>
      </c>
      <c r="G29" s="148">
        <v>104</v>
      </c>
      <c r="H29" s="148">
        <v>79</v>
      </c>
      <c r="I29" s="147" t="s">
        <v>64</v>
      </c>
      <c r="J29" s="148">
        <v>182</v>
      </c>
      <c r="K29" s="148">
        <v>80</v>
      </c>
      <c r="L29" s="148">
        <v>102</v>
      </c>
      <c r="M29" s="149"/>
    </row>
    <row r="30" spans="1:13" s="1" customFormat="1" ht="16.899999999999999" customHeight="1" x14ac:dyDescent="0.2">
      <c r="A30" s="179" t="s">
        <v>65</v>
      </c>
      <c r="B30" s="148">
        <v>912</v>
      </c>
      <c r="C30" s="148">
        <v>482</v>
      </c>
      <c r="D30" s="148">
        <v>430</v>
      </c>
      <c r="E30" s="147" t="s">
        <v>65</v>
      </c>
      <c r="F30" s="148">
        <v>957</v>
      </c>
      <c r="G30" s="148">
        <v>517</v>
      </c>
      <c r="H30" s="148">
        <v>440</v>
      </c>
      <c r="I30" s="147" t="s">
        <v>65</v>
      </c>
      <c r="J30" s="148">
        <v>1008</v>
      </c>
      <c r="K30" s="148">
        <v>519</v>
      </c>
      <c r="L30" s="148">
        <v>489</v>
      </c>
      <c r="M30" s="149"/>
    </row>
    <row r="31" spans="1:13" s="1" customFormat="1" ht="16.899999999999999" customHeight="1" x14ac:dyDescent="0.2">
      <c r="A31" s="179" t="s">
        <v>66</v>
      </c>
      <c r="B31" s="148">
        <v>1223</v>
      </c>
      <c r="C31" s="148">
        <v>595</v>
      </c>
      <c r="D31" s="148">
        <v>628</v>
      </c>
      <c r="E31" s="147" t="s">
        <v>66</v>
      </c>
      <c r="F31" s="148">
        <v>1406</v>
      </c>
      <c r="G31" s="148">
        <v>745</v>
      </c>
      <c r="H31" s="148">
        <v>661</v>
      </c>
      <c r="I31" s="147" t="s">
        <v>66</v>
      </c>
      <c r="J31" s="148">
        <v>1412</v>
      </c>
      <c r="K31" s="148">
        <v>705</v>
      </c>
      <c r="L31" s="148">
        <v>707</v>
      </c>
      <c r="M31" s="149"/>
    </row>
    <row r="32" spans="1:13" s="1" customFormat="1" ht="16.899999999999999" customHeight="1" x14ac:dyDescent="0.2">
      <c r="A32" s="179" t="s">
        <v>67</v>
      </c>
      <c r="B32" s="148">
        <v>258</v>
      </c>
      <c r="C32" s="148">
        <v>128</v>
      </c>
      <c r="D32" s="148">
        <v>130</v>
      </c>
      <c r="E32" s="147" t="s">
        <v>67</v>
      </c>
      <c r="F32" s="148">
        <v>296</v>
      </c>
      <c r="G32" s="148">
        <v>142</v>
      </c>
      <c r="H32" s="148">
        <v>154</v>
      </c>
      <c r="I32" s="147" t="s">
        <v>67</v>
      </c>
      <c r="J32" s="148">
        <v>283</v>
      </c>
      <c r="K32" s="148">
        <v>133</v>
      </c>
      <c r="L32" s="148">
        <v>150</v>
      </c>
      <c r="M32" s="149"/>
    </row>
    <row r="33" spans="1:13" s="1" customFormat="1" ht="16.899999999999999" customHeight="1" x14ac:dyDescent="0.2">
      <c r="A33" s="179" t="s">
        <v>68</v>
      </c>
      <c r="B33" s="148">
        <v>1074</v>
      </c>
      <c r="C33" s="148">
        <v>524</v>
      </c>
      <c r="D33" s="148">
        <v>550</v>
      </c>
      <c r="E33" s="147" t="s">
        <v>68</v>
      </c>
      <c r="F33" s="148">
        <v>1312</v>
      </c>
      <c r="G33" s="148">
        <v>664</v>
      </c>
      <c r="H33" s="148">
        <v>648</v>
      </c>
      <c r="I33" s="147" t="s">
        <v>68</v>
      </c>
      <c r="J33" s="148">
        <v>1375</v>
      </c>
      <c r="K33" s="148">
        <v>734</v>
      </c>
      <c r="L33" s="148">
        <v>641</v>
      </c>
      <c r="M33" s="149"/>
    </row>
    <row r="34" spans="1:13" s="1" customFormat="1" ht="16.899999999999999" customHeight="1" x14ac:dyDescent="0.2">
      <c r="A34" s="179" t="s">
        <v>69</v>
      </c>
      <c r="B34" s="148">
        <v>3209</v>
      </c>
      <c r="C34" s="148">
        <v>1601</v>
      </c>
      <c r="D34" s="148">
        <v>1608</v>
      </c>
      <c r="E34" s="147" t="s">
        <v>69</v>
      </c>
      <c r="F34" s="148">
        <v>3675</v>
      </c>
      <c r="G34" s="148">
        <v>1926</v>
      </c>
      <c r="H34" s="148">
        <v>1749</v>
      </c>
      <c r="I34" s="147" t="s">
        <v>69</v>
      </c>
      <c r="J34" s="148">
        <v>3795</v>
      </c>
      <c r="K34" s="148">
        <v>1958</v>
      </c>
      <c r="L34" s="148">
        <v>1837</v>
      </c>
      <c r="M34" s="149"/>
    </row>
    <row r="35" spans="1:13" s="155" customFormat="1" ht="31.9" customHeight="1" x14ac:dyDescent="0.2">
      <c r="A35" s="180" t="s">
        <v>70</v>
      </c>
      <c r="B35" s="153">
        <v>3433</v>
      </c>
      <c r="C35" s="153">
        <v>1717</v>
      </c>
      <c r="D35" s="153">
        <v>1716</v>
      </c>
      <c r="E35" s="152" t="s">
        <v>70</v>
      </c>
      <c r="F35" s="153">
        <v>3922</v>
      </c>
      <c r="G35" s="153">
        <v>2048</v>
      </c>
      <c r="H35" s="153">
        <v>1874</v>
      </c>
      <c r="I35" s="152" t="s">
        <v>70</v>
      </c>
      <c r="J35" s="153">
        <v>3996</v>
      </c>
      <c r="K35" s="153">
        <v>2056</v>
      </c>
      <c r="L35" s="153">
        <v>1940</v>
      </c>
      <c r="M35" s="154"/>
    </row>
    <row r="36" spans="1:13" s="1" customFormat="1" ht="17.45" customHeight="1" x14ac:dyDescent="0.2">
      <c r="A36" s="179" t="s">
        <v>53</v>
      </c>
      <c r="B36" s="148">
        <v>601</v>
      </c>
      <c r="C36" s="148">
        <v>297</v>
      </c>
      <c r="D36" s="148">
        <v>304</v>
      </c>
      <c r="E36" s="147" t="s">
        <v>53</v>
      </c>
      <c r="F36" s="148">
        <v>620</v>
      </c>
      <c r="G36" s="148">
        <v>298</v>
      </c>
      <c r="H36" s="148">
        <v>322</v>
      </c>
      <c r="I36" s="147" t="s">
        <v>53</v>
      </c>
      <c r="J36" s="148">
        <v>601</v>
      </c>
      <c r="K36" s="148">
        <v>291</v>
      </c>
      <c r="L36" s="148">
        <v>310</v>
      </c>
      <c r="M36" s="149"/>
    </row>
    <row r="37" spans="1:13" s="1" customFormat="1" ht="17.45" customHeight="1" x14ac:dyDescent="0.2">
      <c r="A37" s="179" t="s">
        <v>71</v>
      </c>
      <c r="B37" s="148">
        <v>377</v>
      </c>
      <c r="C37" s="148">
        <v>181</v>
      </c>
      <c r="D37" s="148">
        <v>196</v>
      </c>
      <c r="E37" s="147" t="s">
        <v>71</v>
      </c>
      <c r="F37" s="148">
        <v>373</v>
      </c>
      <c r="G37" s="148">
        <v>176</v>
      </c>
      <c r="H37" s="148">
        <v>197</v>
      </c>
      <c r="I37" s="147" t="s">
        <v>71</v>
      </c>
      <c r="J37" s="148">
        <v>400</v>
      </c>
      <c r="K37" s="148">
        <v>193</v>
      </c>
      <c r="L37" s="148">
        <v>207</v>
      </c>
      <c r="M37" s="149"/>
    </row>
    <row r="38" spans="1:13" s="1" customFormat="1" ht="17.45" customHeight="1" x14ac:dyDescent="0.2">
      <c r="A38" s="179" t="s">
        <v>72</v>
      </c>
      <c r="B38" s="148">
        <v>3810</v>
      </c>
      <c r="C38" s="148">
        <v>1898</v>
      </c>
      <c r="D38" s="148">
        <v>1912</v>
      </c>
      <c r="E38" s="147" t="s">
        <v>72</v>
      </c>
      <c r="F38" s="148">
        <v>4295</v>
      </c>
      <c r="G38" s="148">
        <v>2224</v>
      </c>
      <c r="H38" s="148">
        <v>2071</v>
      </c>
      <c r="I38" s="147" t="s">
        <v>72</v>
      </c>
      <c r="J38" s="148">
        <v>4396</v>
      </c>
      <c r="K38" s="148">
        <v>2249</v>
      </c>
      <c r="L38" s="148">
        <v>2147</v>
      </c>
      <c r="M38" s="149"/>
    </row>
    <row r="39" spans="1:13" s="1" customFormat="1" ht="17.45" customHeight="1" x14ac:dyDescent="0.2">
      <c r="A39" s="179" t="s">
        <v>73</v>
      </c>
      <c r="B39" s="148">
        <v>2055</v>
      </c>
      <c r="C39" s="148">
        <v>1060</v>
      </c>
      <c r="D39" s="148">
        <v>995</v>
      </c>
      <c r="E39" s="147" t="s">
        <v>73</v>
      </c>
      <c r="F39" s="148">
        <v>2241</v>
      </c>
      <c r="G39" s="148">
        <v>1151</v>
      </c>
      <c r="H39" s="148">
        <v>1090</v>
      </c>
      <c r="I39" s="147" t="s">
        <v>73</v>
      </c>
      <c r="J39" s="148">
        <v>2265</v>
      </c>
      <c r="K39" s="148">
        <v>1141</v>
      </c>
      <c r="L39" s="148">
        <v>1124</v>
      </c>
      <c r="M39" s="149"/>
    </row>
    <row r="40" spans="1:13" s="1" customFormat="1" ht="18" customHeight="1" x14ac:dyDescent="0.2">
      <c r="A40" s="179" t="s">
        <v>74</v>
      </c>
      <c r="B40" s="148">
        <v>6108</v>
      </c>
      <c r="C40" s="148">
        <v>3255</v>
      </c>
      <c r="D40" s="148">
        <v>2853</v>
      </c>
      <c r="E40" s="147" t="s">
        <v>74</v>
      </c>
      <c r="F40" s="148">
        <v>6737</v>
      </c>
      <c r="G40" s="148">
        <v>3557</v>
      </c>
      <c r="H40" s="148">
        <v>3180</v>
      </c>
      <c r="I40" s="147" t="s">
        <v>74</v>
      </c>
      <c r="J40" s="148">
        <v>7002</v>
      </c>
      <c r="K40" s="148">
        <v>3674</v>
      </c>
      <c r="L40" s="148">
        <v>3328</v>
      </c>
      <c r="M40" s="149"/>
    </row>
    <row r="41" spans="1:13" s="1" customFormat="1" ht="18" customHeight="1" x14ac:dyDescent="0.2">
      <c r="A41" s="181" t="s">
        <v>75</v>
      </c>
      <c r="B41" s="159">
        <v>5731</v>
      </c>
      <c r="C41" s="159">
        <v>3074</v>
      </c>
      <c r="D41" s="159">
        <v>2657</v>
      </c>
      <c r="E41" s="158" t="s">
        <v>75</v>
      </c>
      <c r="F41" s="159">
        <v>6364</v>
      </c>
      <c r="G41" s="159">
        <v>3381</v>
      </c>
      <c r="H41" s="159">
        <v>2983</v>
      </c>
      <c r="I41" s="158" t="s">
        <v>75</v>
      </c>
      <c r="J41" s="159">
        <v>6602</v>
      </c>
      <c r="K41" s="159">
        <v>3481</v>
      </c>
      <c r="L41" s="159">
        <v>3121</v>
      </c>
      <c r="M41" s="149"/>
    </row>
    <row r="42" spans="1:13" s="1" customFormat="1" ht="18" customHeight="1" x14ac:dyDescent="0.2">
      <c r="A42" s="179" t="s">
        <v>76</v>
      </c>
      <c r="B42" s="148">
        <v>2243</v>
      </c>
      <c r="C42" s="148"/>
      <c r="D42" s="148">
        <v>2243</v>
      </c>
      <c r="E42" s="147" t="s">
        <v>76</v>
      </c>
      <c r="F42" s="148">
        <v>2538</v>
      </c>
      <c r="G42" s="148"/>
      <c r="H42" s="148">
        <v>2538</v>
      </c>
      <c r="I42" s="147" t="s">
        <v>76</v>
      </c>
      <c r="J42" s="148">
        <v>2609</v>
      </c>
      <c r="K42" s="148"/>
      <c r="L42" s="148">
        <v>2609</v>
      </c>
      <c r="M42" s="149"/>
    </row>
    <row r="43" spans="1:13" s="1" customFormat="1" ht="18" customHeight="1" x14ac:dyDescent="0.2">
      <c r="A43" s="179" t="s">
        <v>77</v>
      </c>
      <c r="B43" s="148">
        <v>8971</v>
      </c>
      <c r="C43" s="148">
        <v>4250</v>
      </c>
      <c r="D43" s="148">
        <v>4721</v>
      </c>
      <c r="E43" s="147" t="s">
        <v>77</v>
      </c>
      <c r="F43" s="148">
        <v>9771</v>
      </c>
      <c r="G43" s="148">
        <v>4565</v>
      </c>
      <c r="H43" s="148">
        <v>5206</v>
      </c>
      <c r="I43" s="147" t="s">
        <v>77</v>
      </c>
      <c r="J43" s="148">
        <v>10145</v>
      </c>
      <c r="K43" s="148">
        <v>4690</v>
      </c>
      <c r="L43" s="148">
        <v>5455</v>
      </c>
      <c r="M43" s="149"/>
    </row>
    <row r="44" spans="1:13" s="1" customFormat="1" ht="18" customHeight="1" x14ac:dyDescent="0.2">
      <c r="A44" s="182" t="s">
        <v>78</v>
      </c>
      <c r="B44" s="163">
        <v>8594</v>
      </c>
      <c r="C44" s="163">
        <v>4069</v>
      </c>
      <c r="D44" s="163">
        <v>4525</v>
      </c>
      <c r="E44" s="162" t="s">
        <v>78</v>
      </c>
      <c r="F44" s="163">
        <v>9398</v>
      </c>
      <c r="G44" s="163">
        <v>4389</v>
      </c>
      <c r="H44" s="163">
        <v>5009</v>
      </c>
      <c r="I44" s="162" t="s">
        <v>78</v>
      </c>
      <c r="J44" s="163">
        <v>9745</v>
      </c>
      <c r="K44" s="163">
        <v>4497</v>
      </c>
      <c r="L44" s="163">
        <v>5248</v>
      </c>
      <c r="M44" s="149"/>
    </row>
    <row r="45" spans="1:13" s="1" customFormat="1" ht="18" customHeight="1" x14ac:dyDescent="0.2">
      <c r="A45" s="183" t="s">
        <v>79</v>
      </c>
      <c r="B45" s="184">
        <v>2863</v>
      </c>
      <c r="C45" s="184">
        <v>995</v>
      </c>
      <c r="D45" s="184">
        <v>1868</v>
      </c>
      <c r="E45" s="185" t="s">
        <v>79</v>
      </c>
      <c r="F45" s="184">
        <v>3034</v>
      </c>
      <c r="G45" s="184">
        <v>1008</v>
      </c>
      <c r="H45" s="184">
        <v>2026</v>
      </c>
      <c r="I45" s="185" t="s">
        <v>79</v>
      </c>
      <c r="J45" s="184">
        <v>3143</v>
      </c>
      <c r="K45" s="184">
        <v>1016</v>
      </c>
      <c r="L45" s="184">
        <v>2127</v>
      </c>
      <c r="M45" s="149"/>
    </row>
    <row r="46" spans="1:13" s="1" customFormat="1" ht="18" customHeight="1" x14ac:dyDescent="0.2">
      <c r="A46" s="179" t="s">
        <v>15</v>
      </c>
      <c r="B46" s="148">
        <v>432</v>
      </c>
      <c r="C46" s="148">
        <v>132</v>
      </c>
      <c r="D46" s="148">
        <v>300</v>
      </c>
      <c r="E46" s="147" t="s">
        <v>15</v>
      </c>
      <c r="F46" s="148">
        <v>465</v>
      </c>
      <c r="G46" s="148">
        <v>144</v>
      </c>
      <c r="H46" s="148">
        <v>321</v>
      </c>
      <c r="I46" s="147" t="s">
        <v>15</v>
      </c>
      <c r="J46" s="148">
        <v>444</v>
      </c>
      <c r="K46" s="148">
        <v>128</v>
      </c>
      <c r="L46" s="148">
        <v>316</v>
      </c>
      <c r="M46" s="149"/>
    </row>
    <row r="47" spans="1:13" s="1" customFormat="1" ht="18" customHeight="1" x14ac:dyDescent="0.2">
      <c r="A47" s="186" t="s">
        <v>80</v>
      </c>
      <c r="B47" s="168">
        <v>7254</v>
      </c>
      <c r="C47" s="168">
        <v>3581</v>
      </c>
      <c r="D47" s="168">
        <v>3673</v>
      </c>
      <c r="E47" s="166" t="s">
        <v>80</v>
      </c>
      <c r="F47" s="168">
        <v>8076</v>
      </c>
      <c r="G47" s="168">
        <v>3910</v>
      </c>
      <c r="H47" s="168">
        <v>4166</v>
      </c>
      <c r="I47" s="166" t="s">
        <v>80</v>
      </c>
      <c r="J47" s="168">
        <v>8489</v>
      </c>
      <c r="K47" s="168">
        <v>4040</v>
      </c>
      <c r="L47" s="168">
        <v>4449</v>
      </c>
      <c r="M47" s="149"/>
    </row>
    <row r="48" spans="1:13" s="1" customFormat="1" ht="18" customHeight="1" x14ac:dyDescent="0.2">
      <c r="A48" s="179" t="s">
        <v>81</v>
      </c>
      <c r="B48" s="148">
        <v>4573</v>
      </c>
      <c r="C48" s="148">
        <v>2307</v>
      </c>
      <c r="D48" s="148">
        <v>2266</v>
      </c>
      <c r="E48" s="147" t="s">
        <v>81</v>
      </c>
      <c r="F48" s="148">
        <v>5092</v>
      </c>
      <c r="G48" s="148">
        <v>2527</v>
      </c>
      <c r="H48" s="148">
        <v>2565</v>
      </c>
      <c r="I48" s="147" t="s">
        <v>81</v>
      </c>
      <c r="J48" s="148">
        <v>5226</v>
      </c>
      <c r="K48" s="148">
        <v>2574</v>
      </c>
      <c r="L48" s="148">
        <v>2652</v>
      </c>
      <c r="M48" s="149"/>
    </row>
    <row r="49" spans="1:13" s="1" customFormat="1" ht="18" customHeight="1" x14ac:dyDescent="0.2">
      <c r="A49" s="179" t="s">
        <v>82</v>
      </c>
      <c r="B49" s="148">
        <v>262</v>
      </c>
      <c r="C49" s="148">
        <v>59</v>
      </c>
      <c r="D49" s="148">
        <v>203</v>
      </c>
      <c r="E49" s="147" t="s">
        <v>82</v>
      </c>
      <c r="F49" s="148">
        <v>320</v>
      </c>
      <c r="G49" s="148">
        <v>103</v>
      </c>
      <c r="H49" s="148">
        <v>217</v>
      </c>
      <c r="I49" s="147" t="s">
        <v>82</v>
      </c>
      <c r="J49" s="148">
        <v>267</v>
      </c>
      <c r="K49" s="148">
        <v>65</v>
      </c>
      <c r="L49" s="148">
        <v>202</v>
      </c>
      <c r="M49" s="149"/>
    </row>
    <row r="50" spans="1:13" s="188" customFormat="1" ht="18" customHeight="1" x14ac:dyDescent="0.2">
      <c r="A50" s="179" t="s">
        <v>83</v>
      </c>
      <c r="B50" s="170">
        <v>12404</v>
      </c>
      <c r="C50" s="170">
        <v>5967</v>
      </c>
      <c r="D50" s="170">
        <v>6437</v>
      </c>
      <c r="E50" s="147" t="s">
        <v>83</v>
      </c>
      <c r="F50" s="170">
        <v>13693</v>
      </c>
      <c r="G50" s="170">
        <v>6613</v>
      </c>
      <c r="H50" s="170">
        <v>7080</v>
      </c>
      <c r="I50" s="147" t="s">
        <v>83</v>
      </c>
      <c r="J50" s="170">
        <v>14142</v>
      </c>
      <c r="K50" s="170">
        <v>6746</v>
      </c>
      <c r="L50" s="170">
        <v>7396</v>
      </c>
      <c r="M50" s="187"/>
    </row>
    <row r="51" spans="1:13" s="188" customFormat="1" ht="17.45" customHeight="1" x14ac:dyDescent="0.2">
      <c r="A51" s="179"/>
      <c r="B51" s="170"/>
      <c r="C51" s="170"/>
      <c r="D51" s="170"/>
      <c r="E51" s="147"/>
      <c r="F51" s="170"/>
      <c r="G51" s="170"/>
      <c r="H51" s="170"/>
      <c r="I51" s="147"/>
      <c r="J51" s="170"/>
      <c r="K51" s="170"/>
      <c r="L51" s="170"/>
      <c r="M51" s="187"/>
    </row>
    <row r="52" spans="1:13" s="190" customFormat="1" ht="36.6" customHeight="1" x14ac:dyDescent="0.2">
      <c r="A52" s="171" t="s">
        <v>87</v>
      </c>
      <c r="B52" s="7"/>
      <c r="C52" s="7"/>
      <c r="D52" s="7"/>
      <c r="E52" s="172" t="s">
        <v>88</v>
      </c>
      <c r="F52" s="7"/>
      <c r="G52" s="7"/>
      <c r="H52" s="7"/>
      <c r="I52" s="172" t="s">
        <v>89</v>
      </c>
      <c r="J52" s="7"/>
      <c r="K52" s="7"/>
      <c r="L52" s="7"/>
      <c r="M52" s="189"/>
    </row>
    <row r="53" spans="1:13" s="192" customFormat="1" ht="25.9" customHeight="1" x14ac:dyDescent="0.2">
      <c r="A53" s="175" t="s">
        <v>62</v>
      </c>
      <c r="B53" s="7"/>
      <c r="C53" s="7"/>
      <c r="D53" s="7"/>
      <c r="E53" s="172" t="s">
        <v>62</v>
      </c>
      <c r="F53" s="7"/>
      <c r="G53" s="7"/>
      <c r="H53" s="7"/>
      <c r="I53" s="172" t="s">
        <v>62</v>
      </c>
      <c r="J53" s="7"/>
      <c r="K53" s="7"/>
      <c r="L53" s="7"/>
      <c r="M53" s="191"/>
    </row>
    <row r="54" spans="1:13" x14ac:dyDescent="0.2">
      <c r="A54" s="179"/>
      <c r="B54" s="148" t="s">
        <v>63</v>
      </c>
      <c r="C54" s="148" t="s">
        <v>56</v>
      </c>
      <c r="D54" s="148" t="s">
        <v>57</v>
      </c>
      <c r="E54" s="147"/>
      <c r="F54" s="148" t="s">
        <v>63</v>
      </c>
      <c r="G54" s="148" t="s">
        <v>56</v>
      </c>
      <c r="H54" s="148" t="s">
        <v>57</v>
      </c>
      <c r="I54" s="147"/>
      <c r="J54" s="148" t="s">
        <v>63</v>
      </c>
      <c r="K54" s="148" t="s">
        <v>56</v>
      </c>
      <c r="L54" s="148" t="s">
        <v>57</v>
      </c>
    </row>
    <row r="55" spans="1:13" x14ac:dyDescent="0.2">
      <c r="A55" s="179" t="s">
        <v>64</v>
      </c>
      <c r="B55" s="148">
        <v>200</v>
      </c>
      <c r="C55" s="148">
        <v>97</v>
      </c>
      <c r="D55" s="148">
        <v>103</v>
      </c>
      <c r="E55" s="147" t="s">
        <v>64</v>
      </c>
      <c r="F55" s="148">
        <v>395</v>
      </c>
      <c r="G55" s="148">
        <v>192</v>
      </c>
      <c r="H55" s="148">
        <v>203</v>
      </c>
      <c r="I55" s="147" t="s">
        <v>64</v>
      </c>
      <c r="J55" s="148">
        <v>230</v>
      </c>
      <c r="K55" s="148">
        <v>115</v>
      </c>
      <c r="L55" s="148">
        <v>115</v>
      </c>
    </row>
    <row r="56" spans="1:13" x14ac:dyDescent="0.2">
      <c r="A56" s="179" t="s">
        <v>65</v>
      </c>
      <c r="B56" s="148">
        <v>1282</v>
      </c>
      <c r="C56" s="148">
        <v>636</v>
      </c>
      <c r="D56" s="148">
        <v>646</v>
      </c>
      <c r="E56" s="147" t="s">
        <v>65</v>
      </c>
      <c r="F56" s="148">
        <v>2226</v>
      </c>
      <c r="G56" s="148">
        <v>1120</v>
      </c>
      <c r="H56" s="148">
        <v>1106</v>
      </c>
      <c r="I56" s="147" t="s">
        <v>65</v>
      </c>
      <c r="J56" s="148">
        <v>1234</v>
      </c>
      <c r="K56" s="148">
        <v>656</v>
      </c>
      <c r="L56" s="148">
        <v>578</v>
      </c>
    </row>
    <row r="57" spans="1:13" x14ac:dyDescent="0.2">
      <c r="A57" s="179" t="s">
        <v>66</v>
      </c>
      <c r="B57" s="148">
        <v>1465</v>
      </c>
      <c r="C57" s="148">
        <v>761</v>
      </c>
      <c r="D57" s="148">
        <v>704</v>
      </c>
      <c r="E57" s="147" t="s">
        <v>66</v>
      </c>
      <c r="F57" s="148">
        <v>2686</v>
      </c>
      <c r="G57" s="148">
        <v>1394</v>
      </c>
      <c r="H57" s="148">
        <v>1292</v>
      </c>
      <c r="I57" s="147" t="s">
        <v>66</v>
      </c>
      <c r="J57" s="148">
        <v>1727</v>
      </c>
      <c r="K57" s="148">
        <v>903</v>
      </c>
      <c r="L57" s="148">
        <v>824</v>
      </c>
    </row>
    <row r="58" spans="1:13" x14ac:dyDescent="0.2">
      <c r="A58" s="179" t="s">
        <v>67</v>
      </c>
      <c r="B58" s="148">
        <v>281</v>
      </c>
      <c r="C58" s="148">
        <v>149</v>
      </c>
      <c r="D58" s="148">
        <v>132</v>
      </c>
      <c r="E58" s="147" t="s">
        <v>67</v>
      </c>
      <c r="F58" s="148">
        <v>586</v>
      </c>
      <c r="G58" s="148">
        <v>309</v>
      </c>
      <c r="H58" s="148">
        <v>277</v>
      </c>
      <c r="I58" s="147" t="s">
        <v>67</v>
      </c>
      <c r="J58" s="148">
        <v>362</v>
      </c>
      <c r="K58" s="148">
        <v>189</v>
      </c>
      <c r="L58" s="148">
        <v>173</v>
      </c>
    </row>
    <row r="59" spans="1:13" x14ac:dyDescent="0.2">
      <c r="A59" s="179" t="s">
        <v>68</v>
      </c>
      <c r="B59" s="148">
        <v>1192</v>
      </c>
      <c r="C59" s="148">
        <v>578</v>
      </c>
      <c r="D59" s="148">
        <v>614</v>
      </c>
      <c r="E59" s="147" t="s">
        <v>68</v>
      </c>
      <c r="F59" s="148">
        <v>2120</v>
      </c>
      <c r="G59" s="148">
        <v>1084</v>
      </c>
      <c r="H59" s="148">
        <v>1036</v>
      </c>
      <c r="I59" s="147" t="s">
        <v>68</v>
      </c>
      <c r="J59" s="148">
        <v>1527</v>
      </c>
      <c r="K59" s="148">
        <v>788</v>
      </c>
      <c r="L59" s="148">
        <v>739</v>
      </c>
    </row>
    <row r="60" spans="1:13" x14ac:dyDescent="0.2">
      <c r="A60" s="179" t="s">
        <v>69</v>
      </c>
      <c r="B60" s="148">
        <v>3939</v>
      </c>
      <c r="C60" s="148">
        <v>1975</v>
      </c>
      <c r="D60" s="148">
        <v>1964</v>
      </c>
      <c r="E60" s="147" t="s">
        <v>69</v>
      </c>
      <c r="F60" s="148">
        <v>7032</v>
      </c>
      <c r="G60" s="148">
        <v>3598</v>
      </c>
      <c r="H60" s="148">
        <v>3434</v>
      </c>
      <c r="I60" s="147" t="s">
        <v>69</v>
      </c>
      <c r="J60" s="148">
        <v>4488</v>
      </c>
      <c r="K60" s="148">
        <v>2347</v>
      </c>
      <c r="L60" s="148">
        <v>2141</v>
      </c>
    </row>
    <row r="61" spans="1:13" s="195" customFormat="1" ht="30.6" customHeight="1" x14ac:dyDescent="0.2">
      <c r="A61" s="180" t="s">
        <v>70</v>
      </c>
      <c r="B61" s="153">
        <v>4131</v>
      </c>
      <c r="C61" s="153">
        <v>2068</v>
      </c>
      <c r="D61" s="153">
        <v>2063</v>
      </c>
      <c r="E61" s="152" t="s">
        <v>70</v>
      </c>
      <c r="F61" s="153">
        <v>7360</v>
      </c>
      <c r="G61" s="153">
        <v>3776</v>
      </c>
      <c r="H61" s="153">
        <v>3584</v>
      </c>
      <c r="I61" s="152" t="s">
        <v>70</v>
      </c>
      <c r="J61" s="153">
        <v>4745</v>
      </c>
      <c r="K61" s="153">
        <v>2480</v>
      </c>
      <c r="L61" s="153">
        <v>2265</v>
      </c>
      <c r="M61" s="194"/>
    </row>
    <row r="62" spans="1:13" x14ac:dyDescent="0.2">
      <c r="A62" s="179" t="s">
        <v>53</v>
      </c>
      <c r="B62" s="148">
        <v>548</v>
      </c>
      <c r="C62" s="148">
        <v>272</v>
      </c>
      <c r="D62" s="148">
        <v>276</v>
      </c>
      <c r="E62" s="147" t="s">
        <v>53</v>
      </c>
      <c r="F62" s="148">
        <v>900</v>
      </c>
      <c r="G62" s="148">
        <v>482</v>
      </c>
      <c r="H62" s="148">
        <v>418</v>
      </c>
      <c r="I62" s="147" t="s">
        <v>53</v>
      </c>
      <c r="J62" s="148">
        <v>678</v>
      </c>
      <c r="K62" s="148">
        <v>360</v>
      </c>
      <c r="L62" s="148">
        <v>318</v>
      </c>
    </row>
    <row r="63" spans="1:13" x14ac:dyDescent="0.2">
      <c r="A63" s="179" t="s">
        <v>71</v>
      </c>
      <c r="B63" s="148">
        <v>356</v>
      </c>
      <c r="C63" s="148">
        <v>179</v>
      </c>
      <c r="D63" s="148">
        <v>177</v>
      </c>
      <c r="E63" s="147" t="s">
        <v>71</v>
      </c>
      <c r="F63" s="148">
        <v>572</v>
      </c>
      <c r="G63" s="148">
        <v>304</v>
      </c>
      <c r="H63" s="148">
        <v>268</v>
      </c>
      <c r="I63" s="147" t="s">
        <v>71</v>
      </c>
      <c r="J63" s="148">
        <v>421</v>
      </c>
      <c r="K63" s="148">
        <v>227</v>
      </c>
      <c r="L63" s="148">
        <v>194</v>
      </c>
    </row>
    <row r="64" spans="1:13" x14ac:dyDescent="0.2">
      <c r="A64" s="179" t="s">
        <v>72</v>
      </c>
      <c r="B64" s="148">
        <v>4487</v>
      </c>
      <c r="C64" s="148">
        <v>2247</v>
      </c>
      <c r="D64" s="148">
        <v>2240</v>
      </c>
      <c r="E64" s="147" t="s">
        <v>72</v>
      </c>
      <c r="F64" s="148">
        <v>7932</v>
      </c>
      <c r="G64" s="148">
        <v>4080</v>
      </c>
      <c r="H64" s="148">
        <v>3852</v>
      </c>
      <c r="I64" s="147" t="s">
        <v>72</v>
      </c>
      <c r="J64" s="148">
        <v>5166</v>
      </c>
      <c r="K64" s="148">
        <v>2707</v>
      </c>
      <c r="L64" s="148">
        <v>2459</v>
      </c>
    </row>
    <row r="65" spans="1:13" x14ac:dyDescent="0.2">
      <c r="A65" s="179" t="s">
        <v>73</v>
      </c>
      <c r="B65" s="148">
        <v>2026</v>
      </c>
      <c r="C65" s="148">
        <v>1001</v>
      </c>
      <c r="D65" s="148">
        <v>1025</v>
      </c>
      <c r="E65" s="147" t="s">
        <v>73</v>
      </c>
      <c r="F65" s="148">
        <v>3520</v>
      </c>
      <c r="G65" s="148">
        <v>1853</v>
      </c>
      <c r="H65" s="148">
        <v>1667</v>
      </c>
      <c r="I65" s="147" t="s">
        <v>73</v>
      </c>
      <c r="J65" s="148">
        <v>2515</v>
      </c>
      <c r="K65" s="148">
        <v>1341</v>
      </c>
      <c r="L65" s="148">
        <v>1174</v>
      </c>
    </row>
    <row r="66" spans="1:13" x14ac:dyDescent="0.2">
      <c r="A66" s="179" t="s">
        <v>74</v>
      </c>
      <c r="B66" s="148">
        <v>5886</v>
      </c>
      <c r="C66" s="148">
        <v>3000</v>
      </c>
      <c r="D66" s="148">
        <v>2886</v>
      </c>
      <c r="E66" s="147" t="s">
        <v>74</v>
      </c>
      <c r="F66" s="148">
        <v>9897</v>
      </c>
      <c r="G66" s="148">
        <v>5223</v>
      </c>
      <c r="H66" s="148">
        <v>4674</v>
      </c>
      <c r="I66" s="147" t="s">
        <v>74</v>
      </c>
      <c r="J66" s="148">
        <v>7126</v>
      </c>
      <c r="K66" s="148">
        <v>3860</v>
      </c>
      <c r="L66" s="148">
        <v>3266</v>
      </c>
    </row>
    <row r="67" spans="1:13" x14ac:dyDescent="0.2">
      <c r="A67" s="179" t="s">
        <v>75</v>
      </c>
      <c r="B67" s="148">
        <v>5530</v>
      </c>
      <c r="C67" s="148">
        <v>2821</v>
      </c>
      <c r="D67" s="148">
        <v>2709</v>
      </c>
      <c r="E67" s="147" t="s">
        <v>75</v>
      </c>
      <c r="F67" s="148">
        <v>9325</v>
      </c>
      <c r="G67" s="148">
        <v>4919</v>
      </c>
      <c r="H67" s="148">
        <v>4406</v>
      </c>
      <c r="I67" s="147" t="s">
        <v>75</v>
      </c>
      <c r="J67" s="148">
        <v>6705</v>
      </c>
      <c r="K67" s="148">
        <v>3633</v>
      </c>
      <c r="L67" s="148">
        <v>3072</v>
      </c>
      <c r="M67" s="149"/>
    </row>
    <row r="68" spans="1:13" x14ac:dyDescent="0.2">
      <c r="A68" s="179" t="s">
        <v>76</v>
      </c>
      <c r="B68" s="148">
        <v>2341</v>
      </c>
      <c r="C68" s="148"/>
      <c r="D68" s="148">
        <v>2341</v>
      </c>
      <c r="E68" s="147" t="s">
        <v>76</v>
      </c>
      <c r="F68" s="148">
        <v>3700</v>
      </c>
      <c r="G68" s="148"/>
      <c r="H68" s="148">
        <v>3700</v>
      </c>
      <c r="I68" s="147" t="s">
        <v>76</v>
      </c>
      <c r="J68" s="148">
        <v>2612</v>
      </c>
      <c r="K68" s="148"/>
      <c r="L68" s="148">
        <v>2612</v>
      </c>
    </row>
    <row r="69" spans="1:13" x14ac:dyDescent="0.2">
      <c r="A69" s="179" t="s">
        <v>77</v>
      </c>
      <c r="B69" s="148">
        <v>7630</v>
      </c>
      <c r="C69" s="148">
        <v>3494</v>
      </c>
      <c r="D69" s="148">
        <v>4136</v>
      </c>
      <c r="E69" s="147" t="s">
        <v>77</v>
      </c>
      <c r="F69" s="148">
        <v>12256</v>
      </c>
      <c r="G69" s="148">
        <v>5886</v>
      </c>
      <c r="H69" s="148">
        <v>6370</v>
      </c>
      <c r="I69" s="147" t="s">
        <v>77</v>
      </c>
      <c r="J69" s="148">
        <v>9843</v>
      </c>
      <c r="K69" s="148">
        <v>4734</v>
      </c>
      <c r="L69" s="148">
        <v>5109</v>
      </c>
    </row>
    <row r="70" spans="1:13" x14ac:dyDescent="0.2">
      <c r="A70" s="182" t="s">
        <v>78</v>
      </c>
      <c r="B70" s="163">
        <v>7274</v>
      </c>
      <c r="C70" s="163">
        <v>3315</v>
      </c>
      <c r="D70" s="163">
        <v>3959</v>
      </c>
      <c r="E70" s="162" t="s">
        <v>78</v>
      </c>
      <c r="F70" s="163">
        <v>11684</v>
      </c>
      <c r="G70" s="163">
        <v>5582</v>
      </c>
      <c r="H70" s="163">
        <v>6102</v>
      </c>
      <c r="I70" s="162" t="s">
        <v>78</v>
      </c>
      <c r="J70" s="163">
        <v>9422</v>
      </c>
      <c r="K70" s="163">
        <v>4507</v>
      </c>
      <c r="L70" s="163">
        <v>4915</v>
      </c>
    </row>
    <row r="71" spans="1:13" x14ac:dyDescent="0.2">
      <c r="A71" s="183" t="s">
        <v>79</v>
      </c>
      <c r="B71" s="184">
        <v>1744</v>
      </c>
      <c r="C71" s="184">
        <v>494</v>
      </c>
      <c r="D71" s="184">
        <v>1250</v>
      </c>
      <c r="E71" s="185" t="s">
        <v>79</v>
      </c>
      <c r="F71" s="184">
        <v>2359</v>
      </c>
      <c r="G71" s="184">
        <v>663</v>
      </c>
      <c r="H71" s="184">
        <v>1696</v>
      </c>
      <c r="I71" s="185" t="s">
        <v>79</v>
      </c>
      <c r="J71" s="184">
        <v>2717</v>
      </c>
      <c r="K71" s="184">
        <v>874</v>
      </c>
      <c r="L71" s="184">
        <v>1843</v>
      </c>
    </row>
    <row r="72" spans="1:13" x14ac:dyDescent="0.2">
      <c r="A72" s="179" t="s">
        <v>15</v>
      </c>
      <c r="B72" s="148">
        <v>215</v>
      </c>
      <c r="C72" s="148">
        <v>52</v>
      </c>
      <c r="D72" s="148">
        <v>163</v>
      </c>
      <c r="E72" s="147" t="s">
        <v>15</v>
      </c>
      <c r="F72" s="148">
        <v>283</v>
      </c>
      <c r="G72" s="148">
        <v>98</v>
      </c>
      <c r="H72" s="148">
        <v>185</v>
      </c>
      <c r="I72" s="147" t="s">
        <v>15</v>
      </c>
      <c r="J72" s="148">
        <v>364</v>
      </c>
      <c r="K72" s="148">
        <v>94</v>
      </c>
      <c r="L72" s="148">
        <v>270</v>
      </c>
    </row>
    <row r="73" spans="1:13" x14ac:dyDescent="0.2">
      <c r="A73" s="186" t="s">
        <v>80</v>
      </c>
      <c r="B73" s="168">
        <v>6630</v>
      </c>
      <c r="C73" s="168">
        <v>3091</v>
      </c>
      <c r="D73" s="168">
        <v>3539</v>
      </c>
      <c r="E73" s="166" t="s">
        <v>80</v>
      </c>
      <c r="F73" s="168">
        <v>10853</v>
      </c>
      <c r="G73" s="168">
        <v>5298</v>
      </c>
      <c r="H73" s="168">
        <v>5555</v>
      </c>
      <c r="I73" s="166" t="s">
        <v>80</v>
      </c>
      <c r="J73" s="168">
        <v>8329</v>
      </c>
      <c r="K73" s="168">
        <v>4130</v>
      </c>
      <c r="L73" s="168">
        <v>4199</v>
      </c>
    </row>
    <row r="74" spans="1:13" x14ac:dyDescent="0.2">
      <c r="A74" s="179" t="s">
        <v>81</v>
      </c>
      <c r="B74" s="148">
        <v>4576</v>
      </c>
      <c r="C74" s="148">
        <v>2221</v>
      </c>
      <c r="D74" s="148">
        <v>2355</v>
      </c>
      <c r="E74" s="147" t="s">
        <v>81</v>
      </c>
      <c r="F74" s="148">
        <v>7577</v>
      </c>
      <c r="G74" s="148">
        <v>3801</v>
      </c>
      <c r="H74" s="148">
        <v>3776</v>
      </c>
      <c r="I74" s="147" t="s">
        <v>81</v>
      </c>
      <c r="J74" s="148">
        <v>5428</v>
      </c>
      <c r="K74" s="148">
        <v>2779</v>
      </c>
      <c r="L74" s="148">
        <v>2649</v>
      </c>
    </row>
    <row r="75" spans="1:13" x14ac:dyDescent="0.2">
      <c r="A75" s="179" t="s">
        <v>82</v>
      </c>
      <c r="B75" s="148">
        <v>147</v>
      </c>
      <c r="C75" s="148">
        <v>27</v>
      </c>
      <c r="D75" s="148">
        <v>120</v>
      </c>
      <c r="E75" s="147" t="s">
        <v>82</v>
      </c>
      <c r="F75" s="148">
        <v>176</v>
      </c>
      <c r="G75" s="148">
        <v>58</v>
      </c>
      <c r="H75" s="148">
        <v>118</v>
      </c>
      <c r="I75" s="147" t="s">
        <v>82</v>
      </c>
      <c r="J75" s="148">
        <v>207</v>
      </c>
      <c r="K75" s="148">
        <v>60</v>
      </c>
      <c r="L75" s="148">
        <v>147</v>
      </c>
    </row>
    <row r="76" spans="1:13" x14ac:dyDescent="0.2">
      <c r="A76" s="179" t="s">
        <v>83</v>
      </c>
      <c r="B76" s="170">
        <v>11761</v>
      </c>
      <c r="C76" s="170">
        <v>5562</v>
      </c>
      <c r="D76" s="170">
        <v>6199</v>
      </c>
      <c r="E76" s="147" t="s">
        <v>83</v>
      </c>
      <c r="F76" s="170">
        <v>19616</v>
      </c>
      <c r="G76" s="170">
        <v>9662</v>
      </c>
      <c r="H76" s="170">
        <v>9954</v>
      </c>
      <c r="I76" s="147" t="s">
        <v>83</v>
      </c>
      <c r="J76" s="170">
        <v>14589</v>
      </c>
      <c r="K76" s="170">
        <v>7214</v>
      </c>
      <c r="L76" s="170">
        <v>7375</v>
      </c>
    </row>
    <row r="77" spans="1:13" s="203" customFormat="1" x14ac:dyDescent="0.2">
      <c r="A77" s="196"/>
      <c r="B77" s="197"/>
      <c r="C77" s="197"/>
      <c r="D77" s="197"/>
      <c r="E77" s="198"/>
      <c r="F77" s="197"/>
      <c r="G77" s="197"/>
      <c r="H77" s="199"/>
      <c r="I77" s="200"/>
      <c r="J77" s="201"/>
      <c r="K77" s="201"/>
      <c r="L77" s="201"/>
      <c r="M77" s="202"/>
    </row>
    <row r="78" spans="1:13" s="190" customFormat="1" ht="41.45" customHeight="1" x14ac:dyDescent="0.2">
      <c r="A78" s="171" t="s">
        <v>90</v>
      </c>
      <c r="B78" s="7"/>
      <c r="C78" s="7"/>
      <c r="D78" s="7"/>
      <c r="E78" s="172" t="s">
        <v>91</v>
      </c>
      <c r="F78" s="7"/>
      <c r="G78" s="7"/>
      <c r="H78" s="204"/>
      <c r="I78" s="172" t="s">
        <v>44</v>
      </c>
      <c r="J78" s="7"/>
      <c r="K78" s="7"/>
      <c r="L78" s="204"/>
      <c r="M78" s="173"/>
    </row>
    <row r="79" spans="1:13" s="192" customFormat="1" ht="19.899999999999999" customHeight="1" x14ac:dyDescent="0.2">
      <c r="A79" s="175" t="s">
        <v>62</v>
      </c>
      <c r="B79" s="7"/>
      <c r="C79" s="7"/>
      <c r="D79" s="7"/>
      <c r="E79" s="172" t="s">
        <v>62</v>
      </c>
      <c r="F79" s="7"/>
      <c r="G79" s="7"/>
      <c r="H79" s="204"/>
      <c r="I79" s="172" t="s">
        <v>62</v>
      </c>
      <c r="J79" s="7"/>
      <c r="K79" s="7"/>
      <c r="L79" s="204"/>
      <c r="M79" s="176"/>
    </row>
    <row r="80" spans="1:13" ht="15" customHeight="1" x14ac:dyDescent="0.2">
      <c r="A80" s="179"/>
      <c r="B80" s="148" t="s">
        <v>63</v>
      </c>
      <c r="C80" s="148" t="s">
        <v>56</v>
      </c>
      <c r="D80" s="148" t="s">
        <v>57</v>
      </c>
      <c r="E80" s="147"/>
      <c r="F80" s="148" t="s">
        <v>63</v>
      </c>
      <c r="G80" s="148" t="s">
        <v>56</v>
      </c>
      <c r="H80" s="205" t="s">
        <v>57</v>
      </c>
      <c r="I80" s="147"/>
      <c r="J80" s="148" t="s">
        <v>63</v>
      </c>
      <c r="K80" s="148" t="s">
        <v>56</v>
      </c>
      <c r="L80" s="205" t="s">
        <v>57</v>
      </c>
      <c r="M80" s="149"/>
    </row>
    <row r="81" spans="1:13" ht="15" customHeight="1" x14ac:dyDescent="0.2">
      <c r="A81" s="179" t="s">
        <v>64</v>
      </c>
      <c r="B81" s="148">
        <v>226</v>
      </c>
      <c r="C81" s="148">
        <v>128</v>
      </c>
      <c r="D81" s="148">
        <v>98</v>
      </c>
      <c r="E81" s="147" t="s">
        <v>64</v>
      </c>
      <c r="F81" s="148">
        <v>144</v>
      </c>
      <c r="G81" s="148">
        <v>77</v>
      </c>
      <c r="H81" s="205">
        <v>67</v>
      </c>
      <c r="I81" s="147" t="s">
        <v>64</v>
      </c>
      <c r="J81" s="148">
        <f>B4+F4+J4+B29+F29+J29+B55+F55+J55+B81+F81</f>
        <v>2945</v>
      </c>
      <c r="K81" s="148">
        <f t="shared" ref="K81:L96" si="0">C4+G4+K4+C29+G29+K29+C55+G55+K55+C81+G81</f>
        <v>1457</v>
      </c>
      <c r="L81" s="148">
        <f t="shared" si="0"/>
        <v>1488</v>
      </c>
      <c r="M81" s="149"/>
    </row>
    <row r="82" spans="1:13" ht="15" customHeight="1" x14ac:dyDescent="0.2">
      <c r="A82" s="179" t="s">
        <v>65</v>
      </c>
      <c r="B82" s="148">
        <v>1194</v>
      </c>
      <c r="C82" s="148">
        <v>659</v>
      </c>
      <c r="D82" s="148">
        <v>535</v>
      </c>
      <c r="E82" s="147" t="s">
        <v>65</v>
      </c>
      <c r="F82" s="148">
        <v>764</v>
      </c>
      <c r="G82" s="148">
        <v>369</v>
      </c>
      <c r="H82" s="205">
        <v>395</v>
      </c>
      <c r="I82" s="147" t="s">
        <v>65</v>
      </c>
      <c r="J82" s="148">
        <f t="shared" ref="J82:L97" si="1">B5+F5+J5+B30+F30+J30+B56+F56+J56+B82+F82</f>
        <v>17335</v>
      </c>
      <c r="K82" s="148">
        <f t="shared" si="0"/>
        <v>8945</v>
      </c>
      <c r="L82" s="148">
        <f t="shared" si="0"/>
        <v>8390</v>
      </c>
      <c r="M82" s="149"/>
    </row>
    <row r="83" spans="1:13" ht="15" customHeight="1" x14ac:dyDescent="0.2">
      <c r="A83" s="179" t="s">
        <v>66</v>
      </c>
      <c r="B83" s="148">
        <v>1638</v>
      </c>
      <c r="C83" s="148">
        <v>890</v>
      </c>
      <c r="D83" s="148">
        <v>748</v>
      </c>
      <c r="E83" s="147" t="s">
        <v>66</v>
      </c>
      <c r="F83" s="148">
        <v>1012</v>
      </c>
      <c r="G83" s="148">
        <v>483</v>
      </c>
      <c r="H83" s="205">
        <v>529</v>
      </c>
      <c r="I83" s="147" t="s">
        <v>66</v>
      </c>
      <c r="J83" s="148">
        <f t="shared" si="1"/>
        <v>21846</v>
      </c>
      <c r="K83" s="148">
        <f t="shared" si="0"/>
        <v>11266</v>
      </c>
      <c r="L83" s="148">
        <f t="shared" si="0"/>
        <v>10580</v>
      </c>
      <c r="M83" s="149"/>
    </row>
    <row r="84" spans="1:13" ht="15" customHeight="1" x14ac:dyDescent="0.2">
      <c r="A84" s="179" t="s">
        <v>67</v>
      </c>
      <c r="B84" s="148">
        <v>338</v>
      </c>
      <c r="C84" s="148">
        <v>192</v>
      </c>
      <c r="D84" s="148">
        <v>146</v>
      </c>
      <c r="E84" s="147" t="s">
        <v>67</v>
      </c>
      <c r="F84" s="148">
        <v>222</v>
      </c>
      <c r="G84" s="148">
        <v>102</v>
      </c>
      <c r="H84" s="205">
        <v>120</v>
      </c>
      <c r="I84" s="147" t="s">
        <v>67</v>
      </c>
      <c r="J84" s="148">
        <f t="shared" si="1"/>
        <v>4564</v>
      </c>
      <c r="K84" s="148">
        <f t="shared" si="0"/>
        <v>2324</v>
      </c>
      <c r="L84" s="148">
        <f t="shared" si="0"/>
        <v>2240</v>
      </c>
      <c r="M84" s="149"/>
    </row>
    <row r="85" spans="1:13" ht="15" customHeight="1" x14ac:dyDescent="0.2">
      <c r="A85" s="179" t="s">
        <v>68</v>
      </c>
      <c r="B85" s="148">
        <v>1493</v>
      </c>
      <c r="C85" s="148">
        <v>804</v>
      </c>
      <c r="D85" s="148">
        <v>689</v>
      </c>
      <c r="E85" s="147" t="s">
        <v>68</v>
      </c>
      <c r="F85" s="148">
        <v>959</v>
      </c>
      <c r="G85" s="148">
        <v>518</v>
      </c>
      <c r="H85" s="205">
        <v>441</v>
      </c>
      <c r="I85" s="147" t="s">
        <v>68</v>
      </c>
      <c r="J85" s="148">
        <f t="shared" si="1"/>
        <v>18813</v>
      </c>
      <c r="K85" s="148">
        <f t="shared" si="0"/>
        <v>9575</v>
      </c>
      <c r="L85" s="148">
        <f t="shared" si="0"/>
        <v>9238</v>
      </c>
      <c r="M85" s="149"/>
    </row>
    <row r="86" spans="1:13" ht="15" customHeight="1" x14ac:dyDescent="0.2">
      <c r="A86" s="179" t="s">
        <v>69</v>
      </c>
      <c r="B86" s="148">
        <v>4325</v>
      </c>
      <c r="C86" s="148">
        <v>2353</v>
      </c>
      <c r="D86" s="148">
        <v>1972</v>
      </c>
      <c r="E86" s="147" t="s">
        <v>69</v>
      </c>
      <c r="F86" s="148">
        <v>2735</v>
      </c>
      <c r="G86" s="148">
        <v>1370</v>
      </c>
      <c r="H86" s="205">
        <v>1365</v>
      </c>
      <c r="I86" s="147" t="s">
        <v>69</v>
      </c>
      <c r="J86" s="148">
        <f t="shared" si="1"/>
        <v>57994</v>
      </c>
      <c r="K86" s="148">
        <f t="shared" si="0"/>
        <v>29786</v>
      </c>
      <c r="L86" s="148">
        <f t="shared" si="0"/>
        <v>28208</v>
      </c>
      <c r="M86" s="149"/>
    </row>
    <row r="87" spans="1:13" s="195" customFormat="1" ht="32.450000000000003" customHeight="1" x14ac:dyDescent="0.2">
      <c r="A87" s="180" t="s">
        <v>70</v>
      </c>
      <c r="B87" s="153">
        <v>4599</v>
      </c>
      <c r="C87" s="153">
        <v>2507</v>
      </c>
      <c r="D87" s="153">
        <v>2092</v>
      </c>
      <c r="E87" s="152" t="s">
        <v>70</v>
      </c>
      <c r="F87" s="153">
        <v>2895</v>
      </c>
      <c r="G87" s="153">
        <v>1446</v>
      </c>
      <c r="H87" s="206">
        <v>1449</v>
      </c>
      <c r="I87" s="152" t="s">
        <v>70</v>
      </c>
      <c r="J87" s="148">
        <f t="shared" si="1"/>
        <v>61293</v>
      </c>
      <c r="K87" s="148">
        <f t="shared" si="0"/>
        <v>31477</v>
      </c>
      <c r="L87" s="148">
        <f t="shared" si="0"/>
        <v>29816</v>
      </c>
      <c r="M87" s="154"/>
    </row>
    <row r="88" spans="1:13" ht="15" customHeight="1" x14ac:dyDescent="0.2">
      <c r="A88" s="179" t="s">
        <v>53</v>
      </c>
      <c r="B88" s="148">
        <v>779</v>
      </c>
      <c r="C88" s="148">
        <v>428</v>
      </c>
      <c r="D88" s="148">
        <v>351</v>
      </c>
      <c r="E88" s="147" t="s">
        <v>53</v>
      </c>
      <c r="F88" s="148">
        <v>422</v>
      </c>
      <c r="G88" s="148">
        <v>202</v>
      </c>
      <c r="H88" s="205">
        <v>220</v>
      </c>
      <c r="I88" s="147" t="s">
        <v>53</v>
      </c>
      <c r="J88" s="148">
        <f t="shared" si="1"/>
        <v>9466</v>
      </c>
      <c r="K88" s="148">
        <f t="shared" si="0"/>
        <v>4780</v>
      </c>
      <c r="L88" s="148">
        <f t="shared" si="0"/>
        <v>4686</v>
      </c>
      <c r="M88" s="149"/>
    </row>
    <row r="89" spans="1:13" ht="15" customHeight="1" x14ac:dyDescent="0.2">
      <c r="A89" s="179" t="s">
        <v>71</v>
      </c>
      <c r="B89" s="148">
        <v>505</v>
      </c>
      <c r="C89" s="148">
        <v>274</v>
      </c>
      <c r="D89" s="148">
        <v>231</v>
      </c>
      <c r="E89" s="147" t="s">
        <v>71</v>
      </c>
      <c r="F89" s="148">
        <v>262</v>
      </c>
      <c r="G89" s="148">
        <v>126</v>
      </c>
      <c r="H89" s="205">
        <v>136</v>
      </c>
      <c r="I89" s="147" t="s">
        <v>71</v>
      </c>
      <c r="J89" s="148">
        <f t="shared" si="1"/>
        <v>6167</v>
      </c>
      <c r="K89" s="148">
        <f t="shared" si="0"/>
        <v>3089</v>
      </c>
      <c r="L89" s="148">
        <f t="shared" si="0"/>
        <v>3078</v>
      </c>
      <c r="M89" s="149"/>
    </row>
    <row r="90" spans="1:13" ht="15" customHeight="1" x14ac:dyDescent="0.2">
      <c r="A90" s="179" t="s">
        <v>72</v>
      </c>
      <c r="B90" s="148">
        <v>5104</v>
      </c>
      <c r="C90" s="148">
        <v>2781</v>
      </c>
      <c r="D90" s="148">
        <v>2323</v>
      </c>
      <c r="E90" s="147" t="s">
        <v>72</v>
      </c>
      <c r="F90" s="148">
        <v>3157</v>
      </c>
      <c r="G90" s="148">
        <v>1572</v>
      </c>
      <c r="H90" s="205">
        <v>1585</v>
      </c>
      <c r="I90" s="147" t="s">
        <v>72</v>
      </c>
      <c r="J90" s="148">
        <f t="shared" si="1"/>
        <v>67460</v>
      </c>
      <c r="K90" s="148">
        <f t="shared" si="0"/>
        <v>34566</v>
      </c>
      <c r="L90" s="148">
        <f t="shared" si="0"/>
        <v>32894</v>
      </c>
      <c r="M90" s="149"/>
    </row>
    <row r="91" spans="1:13" ht="15" customHeight="1" x14ac:dyDescent="0.2">
      <c r="A91" s="179" t="s">
        <v>73</v>
      </c>
      <c r="B91" s="148">
        <v>2735</v>
      </c>
      <c r="C91" s="148">
        <v>1472</v>
      </c>
      <c r="D91" s="148">
        <v>1263</v>
      </c>
      <c r="E91" s="147" t="s">
        <v>73</v>
      </c>
      <c r="F91" s="148">
        <v>1583</v>
      </c>
      <c r="G91" s="148">
        <v>806</v>
      </c>
      <c r="H91" s="205">
        <v>777</v>
      </c>
      <c r="I91" s="147" t="s">
        <v>73</v>
      </c>
      <c r="J91" s="148">
        <f t="shared" si="1"/>
        <v>40893</v>
      </c>
      <c r="K91" s="148">
        <f t="shared" si="0"/>
        <v>20173</v>
      </c>
      <c r="L91" s="148">
        <f t="shared" si="0"/>
        <v>20720</v>
      </c>
      <c r="M91" s="149"/>
    </row>
    <row r="92" spans="1:13" ht="15" customHeight="1" x14ac:dyDescent="0.2">
      <c r="A92" s="179" t="s">
        <v>74</v>
      </c>
      <c r="B92" s="148">
        <v>8362</v>
      </c>
      <c r="C92" s="148">
        <v>4550</v>
      </c>
      <c r="D92" s="148">
        <v>3812</v>
      </c>
      <c r="E92" s="147" t="s">
        <v>74</v>
      </c>
      <c r="F92" s="148">
        <v>5296</v>
      </c>
      <c r="G92" s="148">
        <v>2839</v>
      </c>
      <c r="H92" s="205">
        <v>2457</v>
      </c>
      <c r="I92" s="147" t="s">
        <v>74</v>
      </c>
      <c r="J92" s="148">
        <f t="shared" si="1"/>
        <v>116256</v>
      </c>
      <c r="K92" s="148">
        <f t="shared" si="0"/>
        <v>59582</v>
      </c>
      <c r="L92" s="148">
        <f t="shared" si="0"/>
        <v>56674</v>
      </c>
      <c r="M92" s="149"/>
    </row>
    <row r="93" spans="1:13" ht="15" customHeight="1" x14ac:dyDescent="0.2">
      <c r="A93" s="181" t="s">
        <v>75</v>
      </c>
      <c r="B93" s="159">
        <v>7857</v>
      </c>
      <c r="C93" s="159">
        <v>4276</v>
      </c>
      <c r="D93" s="159">
        <v>3581</v>
      </c>
      <c r="E93" s="158" t="s">
        <v>75</v>
      </c>
      <c r="F93" s="159">
        <v>5034</v>
      </c>
      <c r="G93" s="159">
        <v>2713</v>
      </c>
      <c r="H93" s="207">
        <v>2321</v>
      </c>
      <c r="I93" s="158" t="s">
        <v>75</v>
      </c>
      <c r="J93" s="208">
        <f t="shared" si="1"/>
        <v>110089</v>
      </c>
      <c r="K93" s="208">
        <f t="shared" si="0"/>
        <v>56493</v>
      </c>
      <c r="L93" s="208">
        <f t="shared" si="0"/>
        <v>53596</v>
      </c>
      <c r="M93" s="149"/>
    </row>
    <row r="94" spans="1:13" ht="15" customHeight="1" x14ac:dyDescent="0.2">
      <c r="A94" s="179" t="s">
        <v>76</v>
      </c>
      <c r="B94" s="148">
        <v>2965</v>
      </c>
      <c r="C94" s="148"/>
      <c r="D94" s="148">
        <v>2965</v>
      </c>
      <c r="E94" s="147" t="s">
        <v>76</v>
      </c>
      <c r="F94" s="148">
        <v>1950</v>
      </c>
      <c r="G94" s="148"/>
      <c r="H94" s="205">
        <v>1950</v>
      </c>
      <c r="I94" s="147" t="s">
        <v>76</v>
      </c>
      <c r="J94" s="148">
        <f t="shared" si="1"/>
        <v>46496</v>
      </c>
      <c r="K94" s="148">
        <f t="shared" si="0"/>
        <v>0</v>
      </c>
      <c r="L94" s="148">
        <f t="shared" si="0"/>
        <v>46496</v>
      </c>
      <c r="M94" s="149"/>
    </row>
    <row r="95" spans="1:13" ht="15" customHeight="1" x14ac:dyDescent="0.2">
      <c r="A95" s="179" t="s">
        <v>77</v>
      </c>
      <c r="B95" s="148">
        <v>11522</v>
      </c>
      <c r="C95" s="148">
        <v>5599</v>
      </c>
      <c r="D95" s="148">
        <v>5923</v>
      </c>
      <c r="E95" s="147" t="s">
        <v>77</v>
      </c>
      <c r="F95" s="148">
        <v>7861</v>
      </c>
      <c r="G95" s="148">
        <v>3756</v>
      </c>
      <c r="H95" s="205">
        <v>4105</v>
      </c>
      <c r="I95" s="147" t="s">
        <v>77</v>
      </c>
      <c r="J95" s="148">
        <f t="shared" si="1"/>
        <v>158885</v>
      </c>
      <c r="K95" s="148">
        <f t="shared" si="0"/>
        <v>73089</v>
      </c>
      <c r="L95" s="148">
        <f t="shared" si="0"/>
        <v>85796</v>
      </c>
      <c r="M95" s="149"/>
    </row>
    <row r="96" spans="1:13" ht="15" customHeight="1" x14ac:dyDescent="0.2">
      <c r="A96" s="182" t="s">
        <v>78</v>
      </c>
      <c r="B96" s="163">
        <v>11017</v>
      </c>
      <c r="C96" s="163">
        <v>5325</v>
      </c>
      <c r="D96" s="163">
        <v>5692</v>
      </c>
      <c r="E96" s="162" t="s">
        <v>78</v>
      </c>
      <c r="F96" s="163">
        <v>7599</v>
      </c>
      <c r="G96" s="163">
        <v>3630</v>
      </c>
      <c r="H96" s="209">
        <v>3969</v>
      </c>
      <c r="I96" s="162" t="s">
        <v>78</v>
      </c>
      <c r="J96" s="163">
        <f t="shared" si="1"/>
        <v>152718</v>
      </c>
      <c r="K96" s="163">
        <f t="shared" si="0"/>
        <v>70000</v>
      </c>
      <c r="L96" s="163">
        <f t="shared" si="0"/>
        <v>82718</v>
      </c>
      <c r="M96" s="149"/>
    </row>
    <row r="97" spans="1:13" ht="15" customHeight="1" x14ac:dyDescent="0.2">
      <c r="A97" s="183" t="s">
        <v>79</v>
      </c>
      <c r="B97" s="184">
        <v>3160</v>
      </c>
      <c r="C97" s="184">
        <v>1049</v>
      </c>
      <c r="D97" s="184">
        <v>2111</v>
      </c>
      <c r="E97" s="185" t="s">
        <v>79</v>
      </c>
      <c r="F97" s="184">
        <v>2565</v>
      </c>
      <c r="G97" s="184">
        <v>917</v>
      </c>
      <c r="H97" s="210">
        <v>1648</v>
      </c>
      <c r="I97" s="185" t="s">
        <v>79</v>
      </c>
      <c r="J97" s="184">
        <f t="shared" si="1"/>
        <v>45975</v>
      </c>
      <c r="K97" s="184">
        <f t="shared" si="1"/>
        <v>13507</v>
      </c>
      <c r="L97" s="184">
        <f t="shared" si="1"/>
        <v>29122</v>
      </c>
      <c r="M97" s="149"/>
    </row>
    <row r="98" spans="1:13" ht="15" customHeight="1" x14ac:dyDescent="0.2">
      <c r="A98" s="179" t="s">
        <v>15</v>
      </c>
      <c r="B98" s="148">
        <v>447</v>
      </c>
      <c r="C98" s="148">
        <v>130</v>
      </c>
      <c r="D98" s="148">
        <v>317</v>
      </c>
      <c r="E98" s="147" t="s">
        <v>15</v>
      </c>
      <c r="F98" s="148">
        <v>347</v>
      </c>
      <c r="G98" s="148">
        <v>101</v>
      </c>
      <c r="H98" s="205">
        <v>246</v>
      </c>
      <c r="I98" s="147" t="s">
        <v>15</v>
      </c>
      <c r="J98" s="148">
        <f t="shared" ref="J98:L102" si="2">B21+F21+J21+B46+F46+J46+B72+F72+J72+B98+F98</f>
        <v>6596</v>
      </c>
      <c r="K98" s="148">
        <f t="shared" si="2"/>
        <v>1687</v>
      </c>
      <c r="L98" s="148">
        <f t="shared" si="2"/>
        <v>4909</v>
      </c>
      <c r="M98" s="149"/>
    </row>
    <row r="99" spans="1:13" ht="15" customHeight="1" x14ac:dyDescent="0.2">
      <c r="A99" s="186" t="s">
        <v>80</v>
      </c>
      <c r="B99" s="168">
        <v>9726</v>
      </c>
      <c r="C99" s="168">
        <v>4876</v>
      </c>
      <c r="D99" s="168">
        <v>4850</v>
      </c>
      <c r="E99" s="166" t="s">
        <v>80</v>
      </c>
      <c r="F99" s="168">
        <v>6460</v>
      </c>
      <c r="G99" s="168">
        <v>3194</v>
      </c>
      <c r="H99" s="211">
        <v>3266</v>
      </c>
      <c r="I99" s="166" t="s">
        <v>80</v>
      </c>
      <c r="J99" s="168">
        <f t="shared" si="2"/>
        <v>133506</v>
      </c>
      <c r="K99" s="168">
        <f t="shared" si="2"/>
        <v>63489</v>
      </c>
      <c r="L99" s="168">
        <f t="shared" si="2"/>
        <v>70017</v>
      </c>
      <c r="M99" s="149"/>
    </row>
    <row r="100" spans="1:13" ht="15" customHeight="1" x14ac:dyDescent="0.2">
      <c r="A100" s="179" t="s">
        <v>81</v>
      </c>
      <c r="B100" s="148">
        <v>6313</v>
      </c>
      <c r="C100" s="148">
        <v>3233</v>
      </c>
      <c r="D100" s="148">
        <v>3080</v>
      </c>
      <c r="E100" s="147" t="s">
        <v>81</v>
      </c>
      <c r="F100" s="148">
        <v>4073</v>
      </c>
      <c r="G100" s="148">
        <v>2070</v>
      </c>
      <c r="H100" s="205">
        <v>2003</v>
      </c>
      <c r="I100" s="147" t="s">
        <v>81</v>
      </c>
      <c r="J100" s="148">
        <f t="shared" si="2"/>
        <v>92285</v>
      </c>
      <c r="K100" s="148">
        <f t="shared" si="2"/>
        <v>44834</v>
      </c>
      <c r="L100" s="148">
        <f t="shared" si="2"/>
        <v>47451</v>
      </c>
      <c r="M100" s="149"/>
    </row>
    <row r="101" spans="1:13" ht="15" customHeight="1" x14ac:dyDescent="0.2">
      <c r="A101" s="179" t="s">
        <v>82</v>
      </c>
      <c r="B101" s="148">
        <v>305</v>
      </c>
      <c r="C101" s="148">
        <v>95</v>
      </c>
      <c r="D101" s="148">
        <v>210</v>
      </c>
      <c r="E101" s="147" t="s">
        <v>82</v>
      </c>
      <c r="F101" s="148">
        <v>238</v>
      </c>
      <c r="G101" s="148">
        <v>56</v>
      </c>
      <c r="H101" s="205">
        <v>182</v>
      </c>
      <c r="I101" s="147" t="s">
        <v>82</v>
      </c>
      <c r="J101" s="148">
        <f t="shared" si="2"/>
        <v>4338</v>
      </c>
      <c r="K101" s="148">
        <f t="shared" si="2"/>
        <v>1020</v>
      </c>
      <c r="L101" s="148">
        <f t="shared" si="2"/>
        <v>3318</v>
      </c>
      <c r="M101" s="149"/>
    </row>
    <row r="102" spans="1:13" ht="15" customHeight="1" x14ac:dyDescent="0.2">
      <c r="A102" s="179" t="s">
        <v>83</v>
      </c>
      <c r="B102" s="170">
        <v>16121</v>
      </c>
      <c r="C102" s="170">
        <v>8106</v>
      </c>
      <c r="D102" s="170">
        <v>8015</v>
      </c>
      <c r="E102" s="147" t="s">
        <v>83</v>
      </c>
      <c r="F102" s="170">
        <v>10757</v>
      </c>
      <c r="G102" s="170">
        <v>5202</v>
      </c>
      <c r="H102" s="212">
        <v>5555</v>
      </c>
      <c r="I102" s="147" t="s">
        <v>83</v>
      </c>
      <c r="J102" s="148">
        <f t="shared" si="2"/>
        <v>220181</v>
      </c>
      <c r="K102" s="148">
        <f t="shared" si="2"/>
        <v>104566</v>
      </c>
      <c r="L102" s="148">
        <f t="shared" si="2"/>
        <v>115615</v>
      </c>
      <c r="M102" s="149"/>
    </row>
    <row r="103" spans="1:13" x14ac:dyDescent="0.2">
      <c r="I103" s="214"/>
      <c r="J103" s="215"/>
      <c r="K103" s="215"/>
      <c r="L103" s="215"/>
      <c r="M103" s="149"/>
    </row>
    <row r="104" spans="1:13" x14ac:dyDescent="0.2">
      <c r="I104" s="214"/>
      <c r="J104" s="215"/>
      <c r="K104" s="215"/>
      <c r="L104" s="215"/>
      <c r="M104" s="149"/>
    </row>
  </sheetData>
  <pageMargins left="0" right="0" top="0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Числ-ь всего нас-я на 01.01.20 </vt:lpstr>
      <vt:lpstr>РА-1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Shtanakov</cp:lastModifiedBy>
  <dcterms:created xsi:type="dcterms:W3CDTF">2020-11-30T07:29:48Z</dcterms:created>
  <dcterms:modified xsi:type="dcterms:W3CDTF">2020-11-30T08:44:33Z</dcterms:modified>
</cp:coreProperties>
</file>